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autoCompressPictures="0"/>
  <xr:revisionPtr revIDLastSave="0" documentId="13_ncr:1_{8B6CBD30-643A-45BF-B07D-A5EE31907368}" xr6:coauthVersionLast="47" xr6:coauthVersionMax="47" xr10:uidLastSave="{00000000-0000-0000-0000-000000000000}"/>
  <bookViews>
    <workbookView xWindow="0" yWindow="0" windowWidth="15360" windowHeight="11520" tabRatio="788" activeTab="11" xr2:uid="{00000000-000D-0000-FFFF-FFFF00000000}"/>
  </bookViews>
  <sheets>
    <sheet name="Januar" sheetId="14" r:id="rId1"/>
    <sheet name="Februar" sheetId="15" r:id="rId2"/>
    <sheet name="März" sheetId="16" r:id="rId3"/>
    <sheet name="April" sheetId="17" r:id="rId4"/>
    <sheet name="Mai" sheetId="18" r:id="rId5"/>
    <sheet name="Juni" sheetId="19" r:id="rId6"/>
    <sheet name="Juli" sheetId="20" r:id="rId7"/>
    <sheet name="August" sheetId="21" r:id="rId8"/>
    <sheet name="September" sheetId="22" r:id="rId9"/>
    <sheet name="Oktober" sheetId="23" r:id="rId10"/>
    <sheet name="November" sheetId="24" r:id="rId11"/>
    <sheet name="Dezember" sheetId="25" r:id="rId12"/>
  </sheets>
  <definedNames>
    <definedName name="_xlnm.Print_Area" localSheetId="3">April!$A:$I</definedName>
    <definedName name="_xlnm.Print_Area" localSheetId="7">August!$A:$I</definedName>
    <definedName name="_xlnm.Print_Area" localSheetId="11">Dezember!$A:$I</definedName>
    <definedName name="_xlnm.Print_Area" localSheetId="1">Februar!$A:$I</definedName>
    <definedName name="_xlnm.Print_Area" localSheetId="0">Januar!$A:$I</definedName>
    <definedName name="_xlnm.Print_Area" localSheetId="6">Juli!$A:$I</definedName>
    <definedName name="_xlnm.Print_Area" localSheetId="5">Juni!$A:$I</definedName>
    <definedName name="_xlnm.Print_Area" localSheetId="4">Mai!$A:$I</definedName>
    <definedName name="_xlnm.Print_Area" localSheetId="2">März!$A:$I</definedName>
    <definedName name="_xlnm.Print_Area" localSheetId="10">November!$A:$I</definedName>
    <definedName name="_xlnm.Print_Area" localSheetId="9">Oktober!$A:$I</definedName>
    <definedName name="_xlnm.Print_Area" localSheetId="8">September!$A:$I</definedName>
    <definedName name="KalenderJahr">Januar!$K$5</definedName>
    <definedName name="SpaltenTitelBereich1..H12.1">Januar!$B$3</definedName>
    <definedName name="SpaltenTitelBereich1..H12.10">Oktober!$B$3</definedName>
    <definedName name="SpaltenTitelBereich1..H12.11">November!$B$3</definedName>
    <definedName name="SpaltenTitelBereich1..H12.12">Dezember!$B$3</definedName>
    <definedName name="SpaltenTitelBereich1..H12.2">Februar!$B$3</definedName>
    <definedName name="SpaltenTitelBereich1..H12.3">März!$B$3</definedName>
    <definedName name="SpaltenTitelBereich1..H12.4">April!$B$3</definedName>
    <definedName name="SpaltenTitelBereich1..H12.5">Mai!$B$3</definedName>
    <definedName name="SpaltenTitelBereich1..H12.6">Juni!$B$3</definedName>
    <definedName name="SpaltenTitelBereich1..H12.7">Juli!$B$3</definedName>
    <definedName name="SpaltenTitelBereich1..H12.8">August!$B$3</definedName>
    <definedName name="SpaltenTitelBereich1..H12.9">September!$B$3</definedName>
    <definedName name="SpaltenTitelBereich2..C14.1">Januar!$B$3</definedName>
    <definedName name="SpaltenTitelBereich2..C14.10">Oktober!$B$3</definedName>
    <definedName name="SpaltenTitelBereich2..C14.11">November!$B$3</definedName>
    <definedName name="SpaltenTitelBereich2..C14.12">Dezember!$B$3</definedName>
    <definedName name="SpaltenTitelBereich2..C14.2">Februar!$B$3</definedName>
    <definedName name="SpaltenTitelBereich2..C14.3">März!$B$3</definedName>
    <definedName name="SpaltenTitelBereich2..C14.4">April!$B$3</definedName>
    <definedName name="SpaltenTitelBereich2..C14.5">Mai!$B$3</definedName>
    <definedName name="SpaltenTitelBereich2..C14.6">Juni!$B$3</definedName>
    <definedName name="SpaltenTitelBereich2..C14.7">Juli!$B$3</definedName>
    <definedName name="SpaltenTitelBereich2..C14.8">August!$B$3</definedName>
    <definedName name="SpaltenTitelBereich2..C14.9">September!$B$3</definedName>
    <definedName name="TageUndWochen">{0,1,2,3,4,5,6} + {0;1;2;3;4;5}*7</definedName>
    <definedName name="Wochenanfang">Januar!$L$5</definedName>
    <definedName name="ZeilenTitelBereich1..K3">Januar!$K$4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2" i="14" l="1"/>
  <c r="B2" i="15"/>
  <c r="B2" i="16"/>
  <c r="B2" i="18"/>
  <c r="B2" i="19"/>
  <c r="B2" i="20"/>
  <c r="B2" i="21"/>
  <c r="B2" i="22"/>
  <c r="B2" i="23"/>
  <c r="B2" i="24"/>
  <c r="B2" i="25"/>
  <c r="B14" i="15" a="1"/>
  <c r="C14" i="15" s="1"/>
  <c r="B12" i="15" a="1"/>
  <c r="G12" i="15" s="1"/>
  <c r="B10" i="15" a="1"/>
  <c r="G10" i="15" s="1"/>
  <c r="B8" i="15" a="1"/>
  <c r="G8" i="15" s="1"/>
  <c r="B6" i="15" a="1"/>
  <c r="G6" i="15" s="1"/>
  <c r="B4" i="15" a="1"/>
  <c r="G4" i="15" s="1"/>
  <c r="G3" i="15" s="1"/>
  <c r="B14" i="16" a="1"/>
  <c r="B14" i="16" s="1"/>
  <c r="B12" i="16" a="1"/>
  <c r="G12" i="16" s="1"/>
  <c r="B10" i="16" a="1"/>
  <c r="G10" i="16" s="1"/>
  <c r="B8" i="16" a="1"/>
  <c r="G8" i="16" s="1"/>
  <c r="B6" i="16" a="1"/>
  <c r="C6" i="16" s="1"/>
  <c r="B4" i="16" a="1"/>
  <c r="G4" i="16" s="1"/>
  <c r="G3" i="16" s="1"/>
  <c r="B14" i="17" a="1"/>
  <c r="C14" i="17" s="1"/>
  <c r="B12" i="17" a="1"/>
  <c r="G12" i="17" s="1"/>
  <c r="B10" i="17" a="1"/>
  <c r="G10" i="17" s="1"/>
  <c r="B8" i="17" a="1"/>
  <c r="G8" i="17" s="1"/>
  <c r="B6" i="17" a="1"/>
  <c r="G6" i="17" s="1"/>
  <c r="F4" i="17"/>
  <c r="F3" i="17" s="1"/>
  <c r="B4" i="17" a="1"/>
  <c r="G4" i="17" s="1"/>
  <c r="G3" i="17" s="1"/>
  <c r="B14" i="18" a="1"/>
  <c r="B14" i="18" s="1"/>
  <c r="B12" i="18" a="1"/>
  <c r="B10" i="18" a="1"/>
  <c r="B8" i="18" a="1"/>
  <c r="B6" i="18" a="1"/>
  <c r="B4" i="18" a="1"/>
  <c r="B14" i="19" a="1"/>
  <c r="C14" i="19" s="1"/>
  <c r="B12" i="19" a="1"/>
  <c r="G12" i="19" s="1"/>
  <c r="B10" i="19" a="1"/>
  <c r="G10" i="19" s="1"/>
  <c r="B8" i="19" a="1"/>
  <c r="G8" i="19" s="1"/>
  <c r="B6" i="19" a="1"/>
  <c r="G6" i="19" s="1"/>
  <c r="B4" i="19" a="1"/>
  <c r="H4" i="19" s="1"/>
  <c r="H3" i="19" s="1"/>
  <c r="B14" i="20" a="1"/>
  <c r="C14" i="20" s="1"/>
  <c r="H12" i="20"/>
  <c r="D12" i="20"/>
  <c r="B12" i="20" a="1"/>
  <c r="G12" i="20" s="1"/>
  <c r="B10" i="20" a="1"/>
  <c r="G10" i="20" s="1"/>
  <c r="B8" i="20" a="1"/>
  <c r="G8" i="20" s="1"/>
  <c r="B6" i="20" a="1"/>
  <c r="G6" i="20" s="1"/>
  <c r="B4" i="20" a="1"/>
  <c r="G4" i="20" s="1"/>
  <c r="G3" i="20" s="1"/>
  <c r="B14" i="21" a="1"/>
  <c r="B14" i="21" s="1"/>
  <c r="B12" i="21" a="1"/>
  <c r="H12" i="21" s="1"/>
  <c r="B10" i="21" a="1"/>
  <c r="H10" i="21" s="1"/>
  <c r="B8" i="21" a="1"/>
  <c r="H8" i="21" s="1"/>
  <c r="B6" i="21" a="1"/>
  <c r="H6" i="21" s="1"/>
  <c r="B4" i="21" a="1"/>
  <c r="H4" i="21" s="1"/>
  <c r="H3" i="21" s="1"/>
  <c r="B14" i="22" a="1"/>
  <c r="C14" i="22" s="1"/>
  <c r="B12" i="22" a="1"/>
  <c r="G12" i="22" s="1"/>
  <c r="B10" i="22" a="1"/>
  <c r="G10" i="22" s="1"/>
  <c r="B8" i="22" a="1"/>
  <c r="G8" i="22" s="1"/>
  <c r="B6" i="22" a="1"/>
  <c r="G6" i="22" s="1"/>
  <c r="B4" i="22" a="1"/>
  <c r="G4" i="22" s="1"/>
  <c r="G3" i="22" s="1"/>
  <c r="B14" i="23" a="1"/>
  <c r="B14" i="23" s="1"/>
  <c r="B12" i="23" a="1"/>
  <c r="G12" i="23" s="1"/>
  <c r="B10" i="23" a="1"/>
  <c r="G10" i="23" s="1"/>
  <c r="B8" i="23" a="1"/>
  <c r="G8" i="23" s="1"/>
  <c r="B6" i="23" a="1"/>
  <c r="G6" i="23" s="1"/>
  <c r="B4" i="23" a="1"/>
  <c r="G4" i="23" s="1"/>
  <c r="G3" i="23" s="1"/>
  <c r="B14" i="24" a="1"/>
  <c r="C14" i="24" s="1"/>
  <c r="H12" i="24"/>
  <c r="B12" i="24"/>
  <c r="B12" i="24" a="1"/>
  <c r="G12" i="24" s="1"/>
  <c r="B10" i="24" a="1"/>
  <c r="G10" i="24" s="1"/>
  <c r="B8" i="24" a="1"/>
  <c r="G8" i="24" s="1"/>
  <c r="B6" i="24" a="1"/>
  <c r="G6" i="24" s="1"/>
  <c r="B4" i="24" a="1"/>
  <c r="G4" i="24" s="1"/>
  <c r="G3" i="24" s="1"/>
  <c r="B14" i="25" a="1"/>
  <c r="B14" i="25" s="1"/>
  <c r="B12" i="25" a="1"/>
  <c r="C12" i="25" s="1"/>
  <c r="B10" i="25" a="1"/>
  <c r="C10" i="25" s="1"/>
  <c r="B8" i="25" a="1"/>
  <c r="C8" i="25" s="1"/>
  <c r="B6" i="25" a="1"/>
  <c r="G6" i="25" s="1"/>
  <c r="B4" i="25" a="1"/>
  <c r="B14" i="14" a="1"/>
  <c r="C14" i="14" s="1"/>
  <c r="H12" i="14"/>
  <c r="D12" i="14"/>
  <c r="B12" i="14" a="1"/>
  <c r="G12" i="14" s="1"/>
  <c r="B10" i="14" a="1"/>
  <c r="G10" i="14" s="1"/>
  <c r="B8" i="14" a="1"/>
  <c r="G8" i="14" s="1"/>
  <c r="B6" i="14" a="1"/>
  <c r="G6" i="14" s="1"/>
  <c r="B4" i="14" a="1"/>
  <c r="G4" i="14" s="1"/>
  <c r="G3" i="14" s="1"/>
  <c r="H6" i="14" l="1"/>
  <c r="G8" i="25"/>
  <c r="B12" i="22"/>
  <c r="D8" i="14"/>
  <c r="G10" i="25"/>
  <c r="D12" i="22"/>
  <c r="D8" i="20"/>
  <c r="D10" i="19"/>
  <c r="B8" i="17"/>
  <c r="B10" i="20"/>
  <c r="B12" i="19"/>
  <c r="B6" i="17"/>
  <c r="G6" i="16"/>
  <c r="D6" i="22"/>
  <c r="D6" i="24"/>
  <c r="F6" i="14"/>
  <c r="H12" i="22"/>
  <c r="G12" i="25"/>
  <c r="D12" i="24"/>
  <c r="B4" i="22"/>
  <c r="B12" i="14"/>
  <c r="F12" i="24"/>
  <c r="F4" i="22"/>
  <c r="F3" i="22" s="1"/>
  <c r="H12" i="19"/>
  <c r="F6" i="17"/>
  <c r="H6" i="17"/>
  <c r="B6" i="14"/>
  <c r="D8" i="17"/>
  <c r="D6" i="14"/>
  <c r="H6" i="24"/>
  <c r="F8" i="22"/>
  <c r="F8" i="17"/>
  <c r="D8" i="19"/>
  <c r="B6" i="24"/>
  <c r="B14" i="24"/>
  <c r="H6" i="22"/>
  <c r="F10" i="24"/>
  <c r="F10" i="19"/>
  <c r="D4" i="14"/>
  <c r="D3" i="14" s="1"/>
  <c r="H8" i="14"/>
  <c r="B14" i="14"/>
  <c r="F6" i="24"/>
  <c r="B8" i="22"/>
  <c r="F12" i="22"/>
  <c r="D4" i="20"/>
  <c r="D3" i="20" s="1"/>
  <c r="H8" i="20"/>
  <c r="B14" i="20"/>
  <c r="H10" i="19"/>
  <c r="D12" i="17"/>
  <c r="C8" i="16"/>
  <c r="D4" i="15"/>
  <c r="D3" i="15" s="1"/>
  <c r="H8" i="15"/>
  <c r="B14" i="15"/>
  <c r="D8" i="22"/>
  <c r="F4" i="20"/>
  <c r="F3" i="20" s="1"/>
  <c r="F12" i="17"/>
  <c r="F4" i="15"/>
  <c r="F3" i="15" s="1"/>
  <c r="H4" i="20"/>
  <c r="H3" i="20" s="1"/>
  <c r="H12" i="17"/>
  <c r="H4" i="15"/>
  <c r="H3" i="15" s="1"/>
  <c r="B10" i="15"/>
  <c r="D10" i="14"/>
  <c r="C6" i="25"/>
  <c r="C14" i="25"/>
  <c r="B8" i="24"/>
  <c r="D4" i="22"/>
  <c r="D3" i="22" s="1"/>
  <c r="H8" i="22"/>
  <c r="B14" i="22"/>
  <c r="D10" i="20"/>
  <c r="D12" i="19"/>
  <c r="B4" i="17"/>
  <c r="C10" i="16"/>
  <c r="D10" i="15"/>
  <c r="F4" i="14"/>
  <c r="F3" i="14" s="1"/>
  <c r="D8" i="24"/>
  <c r="B6" i="20"/>
  <c r="F10" i="20"/>
  <c r="B8" i="19"/>
  <c r="F12" i="19"/>
  <c r="D4" i="17"/>
  <c r="D3" i="17" s="1"/>
  <c r="H8" i="17"/>
  <c r="B14" i="17"/>
  <c r="B6" i="15"/>
  <c r="F10" i="15"/>
  <c r="H10" i="14"/>
  <c r="B4" i="24"/>
  <c r="F8" i="24"/>
  <c r="H4" i="22"/>
  <c r="H3" i="22" s="1"/>
  <c r="B10" i="22"/>
  <c r="D6" i="20"/>
  <c r="H10" i="20"/>
  <c r="D6" i="15"/>
  <c r="H10" i="15"/>
  <c r="D4" i="24"/>
  <c r="D3" i="24" s="1"/>
  <c r="H8" i="24"/>
  <c r="D10" i="22"/>
  <c r="F6" i="20"/>
  <c r="F8" i="19"/>
  <c r="H4" i="17"/>
  <c r="H3" i="17" s="1"/>
  <c r="B10" i="17"/>
  <c r="C4" i="16"/>
  <c r="C3" i="16" s="1"/>
  <c r="C12" i="16"/>
  <c r="F6" i="15"/>
  <c r="H4" i="14"/>
  <c r="H3" i="14" s="1"/>
  <c r="B10" i="14"/>
  <c r="F10" i="14"/>
  <c r="B6" i="22"/>
  <c r="F10" i="22"/>
  <c r="H6" i="20"/>
  <c r="B12" i="20"/>
  <c r="H8" i="19"/>
  <c r="B14" i="19"/>
  <c r="D10" i="17"/>
  <c r="H6" i="15"/>
  <c r="B12" i="15"/>
  <c r="F4" i="24"/>
  <c r="F3" i="24" s="1"/>
  <c r="H10" i="22"/>
  <c r="F10" i="17"/>
  <c r="D12" i="15"/>
  <c r="H4" i="24"/>
  <c r="H3" i="24" s="1"/>
  <c r="B10" i="24"/>
  <c r="B8" i="14"/>
  <c r="F12" i="14"/>
  <c r="D10" i="24"/>
  <c r="F6" i="22"/>
  <c r="B8" i="20"/>
  <c r="F12" i="20"/>
  <c r="B10" i="19"/>
  <c r="D6" i="17"/>
  <c r="H10" i="17"/>
  <c r="C14" i="16"/>
  <c r="B8" i="15"/>
  <c r="F12" i="15"/>
  <c r="D8" i="15"/>
  <c r="H12" i="15"/>
  <c r="B4" i="14"/>
  <c r="F8" i="14"/>
  <c r="H10" i="24"/>
  <c r="B4" i="20"/>
  <c r="F8" i="20"/>
  <c r="B12" i="17"/>
  <c r="B4" i="15"/>
  <c r="F8" i="15"/>
  <c r="H4" i="25"/>
  <c r="H3" i="25" s="1"/>
  <c r="F4" i="25"/>
  <c r="F3" i="25" s="1"/>
  <c r="D4" i="25"/>
  <c r="D3" i="25" s="1"/>
  <c r="B4" i="25"/>
  <c r="E4" i="25"/>
  <c r="E3" i="25" s="1"/>
  <c r="H6" i="25"/>
  <c r="F6" i="25"/>
  <c r="D6" i="25"/>
  <c r="B6" i="25"/>
  <c r="E6" i="25"/>
  <c r="H8" i="25"/>
  <c r="F8" i="25"/>
  <c r="D8" i="25"/>
  <c r="B8" i="25"/>
  <c r="E8" i="25"/>
  <c r="H10" i="25"/>
  <c r="F10" i="25"/>
  <c r="D10" i="25"/>
  <c r="B10" i="25"/>
  <c r="E10" i="25"/>
  <c r="H12" i="25"/>
  <c r="F12" i="25"/>
  <c r="D12" i="25"/>
  <c r="B12" i="25"/>
  <c r="E12" i="25"/>
  <c r="C4" i="23"/>
  <c r="C3" i="23" s="1"/>
  <c r="C6" i="23"/>
  <c r="C8" i="23"/>
  <c r="C10" i="23"/>
  <c r="C12" i="23"/>
  <c r="C4" i="25"/>
  <c r="C3" i="25" s="1"/>
  <c r="G4" i="25"/>
  <c r="G3" i="25" s="1"/>
  <c r="H4" i="23"/>
  <c r="H3" i="23" s="1"/>
  <c r="F4" i="23"/>
  <c r="F3" i="23" s="1"/>
  <c r="D4" i="23"/>
  <c r="D3" i="23" s="1"/>
  <c r="B4" i="23"/>
  <c r="E4" i="23"/>
  <c r="E3" i="23" s="1"/>
  <c r="H6" i="23"/>
  <c r="F6" i="23"/>
  <c r="D6" i="23"/>
  <c r="B6" i="23"/>
  <c r="E6" i="23"/>
  <c r="H8" i="23"/>
  <c r="F8" i="23"/>
  <c r="D8" i="23"/>
  <c r="B8" i="23"/>
  <c r="E8" i="23"/>
  <c r="H10" i="23"/>
  <c r="F10" i="23"/>
  <c r="D10" i="23"/>
  <c r="B10" i="23"/>
  <c r="E10" i="23"/>
  <c r="H12" i="23"/>
  <c r="F12" i="23"/>
  <c r="D12" i="23"/>
  <c r="B12" i="23"/>
  <c r="E12" i="23"/>
  <c r="C14" i="23"/>
  <c r="C4" i="21"/>
  <c r="C3" i="21" s="1"/>
  <c r="E4" i="21"/>
  <c r="E3" i="21" s="1"/>
  <c r="G4" i="21"/>
  <c r="G3" i="21" s="1"/>
  <c r="C6" i="21"/>
  <c r="E6" i="21"/>
  <c r="G6" i="21"/>
  <c r="C8" i="21"/>
  <c r="E8" i="21"/>
  <c r="G8" i="21"/>
  <c r="C10" i="21"/>
  <c r="E10" i="21"/>
  <c r="G10" i="21"/>
  <c r="C12" i="21"/>
  <c r="E12" i="21"/>
  <c r="G12" i="21"/>
  <c r="C14" i="21"/>
  <c r="C4" i="19"/>
  <c r="C3" i="19" s="1"/>
  <c r="E4" i="19"/>
  <c r="E3" i="19" s="1"/>
  <c r="G4" i="19"/>
  <c r="G3" i="19" s="1"/>
  <c r="C6" i="19"/>
  <c r="E6" i="19"/>
  <c r="H6" i="19"/>
  <c r="H4" i="18"/>
  <c r="H3" i="18" s="1"/>
  <c r="F4" i="18"/>
  <c r="F3" i="18" s="1"/>
  <c r="D4" i="18"/>
  <c r="D3" i="18" s="1"/>
  <c r="B4" i="18"/>
  <c r="E4" i="18"/>
  <c r="E3" i="18" s="1"/>
  <c r="H6" i="18"/>
  <c r="F6" i="18"/>
  <c r="D6" i="18"/>
  <c r="B6" i="18"/>
  <c r="E6" i="18"/>
  <c r="H8" i="18"/>
  <c r="F8" i="18"/>
  <c r="D8" i="18"/>
  <c r="B8" i="18"/>
  <c r="E8" i="18"/>
  <c r="H10" i="18"/>
  <c r="F10" i="18"/>
  <c r="D10" i="18"/>
  <c r="B10" i="18"/>
  <c r="E10" i="18"/>
  <c r="H12" i="18"/>
  <c r="F12" i="18"/>
  <c r="D12" i="18"/>
  <c r="B12" i="18"/>
  <c r="E12" i="18"/>
  <c r="C4" i="14"/>
  <c r="C3" i="14" s="1"/>
  <c r="E4" i="14"/>
  <c r="E3" i="14" s="1"/>
  <c r="C6" i="14"/>
  <c r="E6" i="14"/>
  <c r="C8" i="14"/>
  <c r="E8" i="14"/>
  <c r="C10" i="14"/>
  <c r="E10" i="14"/>
  <c r="C12" i="14"/>
  <c r="E12" i="14"/>
  <c r="C4" i="24"/>
  <c r="C3" i="24" s="1"/>
  <c r="E4" i="24"/>
  <c r="E3" i="24" s="1"/>
  <c r="C6" i="24"/>
  <c r="E6" i="24"/>
  <c r="C8" i="24"/>
  <c r="E8" i="24"/>
  <c r="C10" i="24"/>
  <c r="E10" i="24"/>
  <c r="C12" i="24"/>
  <c r="E12" i="24"/>
  <c r="C4" i="22"/>
  <c r="C3" i="22" s="1"/>
  <c r="E4" i="22"/>
  <c r="E3" i="22" s="1"/>
  <c r="C6" i="22"/>
  <c r="E6" i="22"/>
  <c r="C8" i="22"/>
  <c r="E8" i="22"/>
  <c r="C10" i="22"/>
  <c r="E10" i="22"/>
  <c r="C12" i="22"/>
  <c r="E12" i="22"/>
  <c r="B4" i="21"/>
  <c r="D4" i="21"/>
  <c r="D3" i="21" s="1"/>
  <c r="F4" i="21"/>
  <c r="F3" i="21" s="1"/>
  <c r="B6" i="21"/>
  <c r="D6" i="21"/>
  <c r="F6" i="21"/>
  <c r="B8" i="21"/>
  <c r="D8" i="21"/>
  <c r="F8" i="21"/>
  <c r="B10" i="21"/>
  <c r="D10" i="21"/>
  <c r="F10" i="21"/>
  <c r="B12" i="21"/>
  <c r="D12" i="21"/>
  <c r="F12" i="21"/>
  <c r="C4" i="20"/>
  <c r="C3" i="20" s="1"/>
  <c r="E4" i="20"/>
  <c r="E3" i="20" s="1"/>
  <c r="C6" i="20"/>
  <c r="E6" i="20"/>
  <c r="C8" i="20"/>
  <c r="E8" i="20"/>
  <c r="C10" i="20"/>
  <c r="E10" i="20"/>
  <c r="C12" i="20"/>
  <c r="E12" i="20"/>
  <c r="B4" i="19"/>
  <c r="D4" i="19"/>
  <c r="D3" i="19" s="1"/>
  <c r="F4" i="19"/>
  <c r="F3" i="19" s="1"/>
  <c r="B6" i="19"/>
  <c r="D6" i="19"/>
  <c r="F6" i="19"/>
  <c r="C4" i="18"/>
  <c r="C3" i="18" s="1"/>
  <c r="G4" i="18"/>
  <c r="G3" i="18" s="1"/>
  <c r="C6" i="18"/>
  <c r="G6" i="18"/>
  <c r="C8" i="18"/>
  <c r="G8" i="18"/>
  <c r="C10" i="18"/>
  <c r="G10" i="18"/>
  <c r="C12" i="18"/>
  <c r="G12" i="18"/>
  <c r="C14" i="18"/>
  <c r="H4" i="16"/>
  <c r="H3" i="16" s="1"/>
  <c r="F4" i="16"/>
  <c r="F3" i="16" s="1"/>
  <c r="D4" i="16"/>
  <c r="D3" i="16" s="1"/>
  <c r="B4" i="16"/>
  <c r="E4" i="16"/>
  <c r="E3" i="16" s="1"/>
  <c r="H6" i="16"/>
  <c r="F6" i="16"/>
  <c r="D6" i="16"/>
  <c r="B6" i="16"/>
  <c r="E6" i="16"/>
  <c r="H8" i="16"/>
  <c r="F8" i="16"/>
  <c r="D8" i="16"/>
  <c r="B8" i="16"/>
  <c r="E8" i="16"/>
  <c r="H10" i="16"/>
  <c r="F10" i="16"/>
  <c r="D10" i="16"/>
  <c r="B10" i="16"/>
  <c r="E10" i="16"/>
  <c r="H12" i="16"/>
  <c r="F12" i="16"/>
  <c r="D12" i="16"/>
  <c r="B12" i="16"/>
  <c r="E12" i="16"/>
  <c r="C8" i="19"/>
  <c r="E8" i="19"/>
  <c r="C10" i="19"/>
  <c r="E10" i="19"/>
  <c r="C12" i="19"/>
  <c r="E12" i="19"/>
  <c r="C4" i="17"/>
  <c r="C3" i="17" s="1"/>
  <c r="E4" i="17"/>
  <c r="E3" i="17" s="1"/>
  <c r="C6" i="17"/>
  <c r="E6" i="17"/>
  <c r="C8" i="17"/>
  <c r="E8" i="17"/>
  <c r="C10" i="17"/>
  <c r="E10" i="17"/>
  <c r="C12" i="17"/>
  <c r="E12" i="17"/>
  <c r="C4" i="15"/>
  <c r="C3" i="15" s="1"/>
  <c r="E4" i="15"/>
  <c r="E3" i="15" s="1"/>
  <c r="C6" i="15"/>
  <c r="E6" i="15"/>
  <c r="C8" i="15"/>
  <c r="E8" i="15"/>
  <c r="C10" i="15"/>
  <c r="E10" i="15"/>
  <c r="C12" i="15"/>
  <c r="E12" i="15"/>
  <c r="B3" i="24"/>
  <c r="B3" i="23"/>
  <c r="B3" i="22"/>
  <c r="B3" i="21"/>
  <c r="B3" i="20"/>
  <c r="B3" i="19" l="1"/>
  <c r="B3" i="18"/>
  <c r="B3" i="17"/>
  <c r="B3" i="16" l="1"/>
  <c r="B3" i="25" l="1"/>
  <c r="B3" i="15" l="1"/>
  <c r="B2" i="17" l="1"/>
  <c r="B3" i="14" l="1"/>
</calcChain>
</file>

<file path=xl/sharedStrings.xml><?xml version="1.0" encoding="utf-8"?>
<sst xmlns="http://schemas.openxmlformats.org/spreadsheetml/2006/main" count="52" uniqueCount="30">
  <si>
    <t>Anmerkungen</t>
  </si>
  <si>
    <t xml:space="preserve"> </t>
  </si>
  <si>
    <t>Kalendereinstellungen</t>
  </si>
  <si>
    <t>Jahr</t>
  </si>
  <si>
    <t>Wochenanfang</t>
  </si>
  <si>
    <t>Montag</t>
  </si>
  <si>
    <t>Neujahr</t>
  </si>
  <si>
    <t>heilige drei Könige</t>
  </si>
  <si>
    <t>Karfreitag</t>
  </si>
  <si>
    <t>Oster-Montag</t>
  </si>
  <si>
    <t>Tag der Arbeit</t>
  </si>
  <si>
    <t>Christi Himmelfahrt</t>
  </si>
  <si>
    <t>Pfingst-Montag</t>
  </si>
  <si>
    <t>Deutsche Einheit</t>
  </si>
  <si>
    <t>Heilig Abend</t>
  </si>
  <si>
    <t>Weihnachten 1. + 2.</t>
  </si>
  <si>
    <t>Jahreshauptversammlung im Saal</t>
  </si>
  <si>
    <r>
      <t xml:space="preserve">Versand der Jahresrechnungen                                     </t>
    </r>
    <r>
      <rPr>
        <sz val="16"/>
        <color rgb="FFFF0000"/>
        <rFont val="Arial Black"/>
        <family val="2"/>
      </rPr>
      <t>Vor- und aktuelles Jahr</t>
    </r>
  </si>
  <si>
    <t>Wasser - anstellen</t>
  </si>
  <si>
    <t>Strom ?</t>
  </si>
  <si>
    <t>Zählerstände bitte vor Jahresende !!!!!</t>
  </si>
  <si>
    <t>Rosen-Montag</t>
  </si>
  <si>
    <t>Jahres-Versammlg.</t>
  </si>
  <si>
    <t>Muttertag</t>
  </si>
  <si>
    <t>Pfingsten</t>
  </si>
  <si>
    <t>Fronleich-nam</t>
  </si>
  <si>
    <t>Reformationstag</t>
  </si>
  <si>
    <t>Allerheiligen</t>
  </si>
  <si>
    <t>1. Advent</t>
  </si>
  <si>
    <t>Silvester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</si>
</sst>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 #,##0\ &quot;€&quot;_-;\-* #,##0\ &quot;€&quot;_-;_-* &quot;-&quot;\ &quot;€&quot;_-;_-@_-"/>
    <numFmt numFmtId="44" formatCode="_-* #,##0.00\ &quot;€&quot;_-;\-* #,##0.00\ &quot;€&quot;_-;_-* &quot;-&quot;??\ &quot;€&quot;_-;_-@_-"/>
    <numFmt numFmtId="164" formatCode="_(* #,##0_);_(* \(#,##0\);_(* &quot;-&quot;_);_(@_)"/>
    <numFmt numFmtId="165" formatCode="_(* #,##0.00_);_(* \(#,##0.00\);_(* &quot;-&quot;??_);_(@_)"/>
    <numFmt numFmtId="166" formatCode="d"/>
  </numFmts>
  <fonts count="58" x14ac:knownFonts="1">
    <font>
      <sz val="11"/>
      <color theme="1" tint="0.24994659260841701"/>
      <name val="Century Gothic"/>
      <family val="2"/>
      <scheme val="minor"/>
    </font>
    <font>
      <sz val="11"/>
      <color theme="1"/>
      <name val="Century Gothic"/>
      <family val="2"/>
      <scheme val="minor"/>
    </font>
    <font>
      <sz val="8"/>
      <name val="Arial"/>
      <family val="2"/>
    </font>
    <font>
      <b/>
      <sz val="11"/>
      <color theme="0"/>
      <name val="Century Gothic"/>
      <family val="2"/>
      <scheme val="minor"/>
    </font>
    <font>
      <b/>
      <sz val="14"/>
      <color theme="0"/>
      <name val="Century Gothic"/>
      <family val="2"/>
      <scheme val="minor"/>
    </font>
    <font>
      <sz val="35"/>
      <color theme="4"/>
      <name val="Century Gothic"/>
      <family val="2"/>
      <scheme val="minor"/>
    </font>
    <font>
      <sz val="12"/>
      <color theme="4" tint="-0.24994659260841701"/>
      <name val="Century Gothic"/>
      <family val="1"/>
      <scheme val="major"/>
    </font>
    <font>
      <sz val="11"/>
      <color theme="1" tint="0.34998626667073579"/>
      <name val="Century Gothic"/>
      <family val="2"/>
      <scheme val="minor"/>
    </font>
    <font>
      <sz val="11"/>
      <color theme="4" tint="-0.24994659260841701"/>
      <name val="Century Gothic"/>
      <family val="2"/>
      <scheme val="minor"/>
    </font>
    <font>
      <sz val="11"/>
      <color indexed="63"/>
      <name val="Century Gothic"/>
      <family val="2"/>
      <scheme val="minor"/>
    </font>
    <font>
      <sz val="11"/>
      <name val="Century Gothic"/>
      <family val="2"/>
      <scheme val="minor"/>
    </font>
    <font>
      <b/>
      <sz val="11"/>
      <color theme="1" tint="0.34998626667073579"/>
      <name val="Century Gothic"/>
      <family val="2"/>
      <scheme val="minor"/>
    </font>
    <font>
      <sz val="11"/>
      <color theme="1" tint="0.24994659260841701"/>
      <name val="Century Gothic"/>
      <family val="2"/>
      <scheme val="minor"/>
    </font>
    <font>
      <sz val="11"/>
      <color theme="1" tint="0.14999847407452621"/>
      <name val="Century Gothic"/>
      <family val="1"/>
      <scheme val="minor"/>
    </font>
    <font>
      <sz val="35"/>
      <color theme="1" tint="0.14999847407452621"/>
      <name val="Century Gothic"/>
      <family val="1"/>
      <scheme val="minor"/>
    </font>
    <font>
      <sz val="12"/>
      <color theme="1" tint="0.14999847407452621"/>
      <name val="Century Gothic"/>
      <family val="1"/>
      <scheme val="minor"/>
    </font>
    <font>
      <sz val="10"/>
      <color theme="1" tint="0.14999847407452621"/>
      <name val="Century Gothic"/>
      <family val="1"/>
      <scheme val="minor"/>
    </font>
    <font>
      <sz val="12"/>
      <name val="Century Gothic"/>
      <family val="1"/>
      <scheme val="minor"/>
    </font>
    <font>
      <b/>
      <sz val="36"/>
      <color theme="8" tint="-0.499984740745262"/>
      <name val="Century Gothic"/>
      <family val="1"/>
      <scheme val="major"/>
    </font>
    <font>
      <b/>
      <sz val="36"/>
      <color theme="9" tint="-0.499984740745262"/>
      <name val="Century Gothic"/>
      <family val="1"/>
      <scheme val="major"/>
    </font>
    <font>
      <b/>
      <sz val="36"/>
      <color theme="5" tint="-0.499984740745262"/>
      <name val="Century Gothic"/>
      <family val="1"/>
      <scheme val="major"/>
    </font>
    <font>
      <b/>
      <sz val="36"/>
      <color theme="7" tint="-0.499984740745262"/>
      <name val="Century Gothic"/>
      <family val="1"/>
      <scheme val="major"/>
    </font>
    <font>
      <sz val="11"/>
      <color rgb="FF006100"/>
      <name val="Century Gothic"/>
      <family val="2"/>
      <scheme val="minor"/>
    </font>
    <font>
      <sz val="11"/>
      <color rgb="FF9C0006"/>
      <name val="Century Gothic"/>
      <family val="2"/>
      <scheme val="minor"/>
    </font>
    <font>
      <sz val="11"/>
      <color rgb="FF9C5700"/>
      <name val="Century Gothic"/>
      <family val="2"/>
      <scheme val="minor"/>
    </font>
    <font>
      <sz val="11"/>
      <color rgb="FF3F3F76"/>
      <name val="Century Gothic"/>
      <family val="2"/>
      <scheme val="minor"/>
    </font>
    <font>
      <b/>
      <sz val="11"/>
      <color rgb="FF3F3F3F"/>
      <name val="Century Gothic"/>
      <family val="2"/>
      <scheme val="minor"/>
    </font>
    <font>
      <b/>
      <sz val="11"/>
      <color rgb="FFFA7D00"/>
      <name val="Century Gothic"/>
      <family val="2"/>
      <scheme val="minor"/>
    </font>
    <font>
      <sz val="11"/>
      <color rgb="FFFA7D00"/>
      <name val="Century Gothic"/>
      <family val="2"/>
      <scheme val="minor"/>
    </font>
    <font>
      <sz val="11"/>
      <color rgb="FFFF0000"/>
      <name val="Century Gothic"/>
      <family val="2"/>
      <scheme val="minor"/>
    </font>
    <font>
      <i/>
      <sz val="11"/>
      <color rgb="FF7F7F7F"/>
      <name val="Century Gothic"/>
      <family val="2"/>
      <scheme val="minor"/>
    </font>
    <font>
      <b/>
      <sz val="11"/>
      <color theme="1"/>
      <name val="Century Gothic"/>
      <family val="2"/>
      <scheme val="minor"/>
    </font>
    <font>
      <sz val="11"/>
      <color theme="0"/>
      <name val="Century Gothic"/>
      <family val="2"/>
      <scheme val="minor"/>
    </font>
    <font>
      <sz val="14"/>
      <color theme="1" tint="0.14999847407452621"/>
      <name val="Arial Black"/>
      <family val="2"/>
    </font>
    <font>
      <sz val="14"/>
      <color rgb="FFFF0000"/>
      <name val="Arial Black"/>
      <family val="2"/>
    </font>
    <font>
      <b/>
      <sz val="12"/>
      <color theme="1" tint="0.14999847407452621"/>
      <name val="Century Gothic"/>
      <family val="2"/>
      <scheme val="minor"/>
    </font>
    <font>
      <b/>
      <sz val="12"/>
      <name val="Century Gothic"/>
      <family val="2"/>
      <scheme val="minor"/>
    </font>
    <font>
      <b/>
      <sz val="14"/>
      <color theme="1" tint="0.14999847407452621"/>
      <name val="Century Gothic"/>
      <family val="2"/>
      <scheme val="minor"/>
    </font>
    <font>
      <b/>
      <sz val="12"/>
      <color theme="1" tint="0.14996795556505021"/>
      <name val="Century Gothic"/>
      <family val="2"/>
      <scheme val="minor"/>
    </font>
    <font>
      <b/>
      <sz val="14"/>
      <color rgb="FF92D050"/>
      <name val="Arial Black"/>
      <family val="2"/>
    </font>
    <font>
      <b/>
      <sz val="16"/>
      <color theme="1"/>
      <name val="Arial Black"/>
      <family val="2"/>
    </font>
    <font>
      <sz val="16"/>
      <color theme="1" tint="0.14999847407452621"/>
      <name val="Arial Black"/>
      <family val="2"/>
    </font>
    <font>
      <sz val="16"/>
      <color rgb="FFFF0000"/>
      <name val="Arial Black"/>
      <family val="2"/>
    </font>
    <font>
      <b/>
      <sz val="16"/>
      <color rgb="FF00B050"/>
      <name val="Arial Black"/>
      <family val="2"/>
    </font>
    <font>
      <b/>
      <sz val="14"/>
      <name val="Century Gothic"/>
      <family val="2"/>
      <scheme val="minor"/>
    </font>
    <font>
      <b/>
      <sz val="14"/>
      <color rgb="FF00B050"/>
      <name val="Arial Black"/>
      <family val="2"/>
    </font>
    <font>
      <b/>
      <sz val="18"/>
      <color rgb="FF00B050"/>
      <name val="Arial Black"/>
      <family val="2"/>
    </font>
    <font>
      <b/>
      <sz val="18"/>
      <color theme="5" tint="-0.249977111117893"/>
      <name val="Arial Black"/>
      <family val="2"/>
    </font>
    <font>
      <b/>
      <sz val="18"/>
      <color rgb="FFFF0000"/>
      <name val="Century Gothic"/>
      <family val="2"/>
      <scheme val="minor"/>
    </font>
    <font>
      <b/>
      <sz val="20"/>
      <color rgb="FFFF0000"/>
      <name val="Century Gothic"/>
      <family val="2"/>
      <scheme val="minor"/>
    </font>
    <font>
      <b/>
      <sz val="22"/>
      <color rgb="FFFF0000"/>
      <name val="Century Gothic"/>
      <family val="2"/>
      <scheme val="minor"/>
    </font>
    <font>
      <b/>
      <sz val="16"/>
      <color theme="1" tint="0.14999847407452621"/>
      <name val="Century Gothic"/>
      <family val="2"/>
      <scheme val="minor"/>
    </font>
    <font>
      <b/>
      <sz val="20"/>
      <color theme="1" tint="0.14999847407452621"/>
      <name val="Arial Black"/>
      <family val="2"/>
    </font>
    <font>
      <b/>
      <sz val="20"/>
      <color rgb="FFFF0000"/>
      <name val="Arial Black"/>
      <family val="2"/>
    </font>
    <font>
      <sz val="22"/>
      <color rgb="FFFF0000"/>
      <name val="Arial Black"/>
      <family val="2"/>
    </font>
    <font>
      <b/>
      <sz val="12"/>
      <color theme="1" tint="0.14996795556505021"/>
      <name val="Arial"/>
      <family val="2"/>
    </font>
    <font>
      <b/>
      <sz val="12"/>
      <color theme="1" tint="0.14999847407452621"/>
      <name val="Arial"/>
      <family val="2"/>
    </font>
    <font>
      <b/>
      <sz val="12"/>
      <name val="Arial"/>
      <family val="2"/>
    </font>
  </fonts>
  <fills count="43">
    <fill>
      <patternFill patternType="none"/>
    </fill>
    <fill>
      <patternFill patternType="gray125"/>
    </fill>
    <fill>
      <patternFill patternType="solid">
        <fgColor theme="4" tint="0.59999389629810485"/>
        <bgColor indexed="65"/>
      </patternFill>
    </fill>
    <fill>
      <patternFill patternType="solid">
        <fgColor theme="4"/>
      </patternFill>
    </fill>
    <fill>
      <patternFill patternType="solid">
        <fgColor theme="8"/>
      </patternFill>
    </fill>
    <fill>
      <patternFill patternType="solid">
        <fgColor theme="2"/>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tint="0.79998168889431442"/>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79998168889431442"/>
        <bgColor indexed="64"/>
      </patternFill>
    </fill>
    <fill>
      <patternFill patternType="solid">
        <fgColor rgb="FF92D050"/>
        <bgColor indexed="64"/>
      </patternFill>
    </fill>
    <fill>
      <patternFill patternType="solid">
        <fgColor rgb="FF00B0F0"/>
        <bgColor indexed="64"/>
      </patternFill>
    </fill>
    <fill>
      <patternFill patternType="solid">
        <fgColor rgb="FFFFFF00"/>
        <bgColor indexed="64"/>
      </patternFill>
    </fill>
    <fill>
      <patternFill patternType="solid">
        <fgColor theme="9" tint="0.79998168889431442"/>
        <bgColor indexed="64"/>
      </patternFill>
    </fill>
  </fills>
  <borders count="22">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ck">
        <color theme="1" tint="0.499984740745262"/>
      </left>
      <right style="thick">
        <color theme="1" tint="0.499984740745262"/>
      </right>
      <top style="thick">
        <color theme="1" tint="0.499984740745262"/>
      </top>
      <bottom style="thick">
        <color theme="1" tint="0.499984740745262"/>
      </bottom>
      <diagonal/>
    </border>
    <border>
      <left/>
      <right/>
      <top/>
      <bottom style="medium">
        <color theme="4" tint="-0.24994659260841701"/>
      </bottom>
      <diagonal/>
    </border>
    <border>
      <left style="thin">
        <color theme="8" tint="0.59996337778862885"/>
      </left>
      <right style="thin">
        <color theme="8" tint="0.59996337778862885"/>
      </right>
      <top style="thin">
        <color theme="8" tint="0.59996337778862885"/>
      </top>
      <bottom style="thin">
        <color theme="8" tint="0.599963377788628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0">
    <xf numFmtId="0" fontId="0" fillId="0" borderId="0">
      <alignment vertical="top"/>
    </xf>
    <xf numFmtId="0" fontId="9" fillId="2" borderId="0" applyNumberFormat="0" applyBorder="0" applyAlignment="0" applyProtection="0"/>
    <xf numFmtId="0" fontId="8" fillId="0" borderId="3" applyNumberFormat="0" applyFill="0" applyProtection="0">
      <alignment horizontal="left" vertical="center" indent="1"/>
    </xf>
    <xf numFmtId="0" fontId="3" fillId="3" borderId="1" applyNumberFormat="0" applyAlignment="0" applyProtection="0"/>
    <xf numFmtId="0" fontId="4" fillId="4" borderId="2" applyNumberFormat="0" applyProtection="0">
      <alignment vertical="center"/>
    </xf>
    <xf numFmtId="0" fontId="5" fillId="0" borderId="0" applyFill="0" applyBorder="0" applyProtection="0">
      <alignment vertical="center"/>
    </xf>
    <xf numFmtId="165" fontId="7" fillId="0" borderId="0" applyFont="0" applyFill="0" applyBorder="0" applyAlignment="0" applyProtection="0"/>
    <xf numFmtId="164" fontId="7" fillId="0" borderId="0" applyFont="0" applyFill="0" applyBorder="0" applyAlignment="0" applyProtection="0"/>
    <xf numFmtId="44" fontId="7" fillId="0" borderId="0" applyFont="0" applyFill="0" applyBorder="0" applyAlignment="0" applyProtection="0"/>
    <xf numFmtId="42" fontId="7" fillId="0" borderId="0" applyFont="0" applyFill="0" applyBorder="0" applyAlignment="0" applyProtection="0"/>
    <xf numFmtId="9" fontId="7" fillId="0" borderId="0" applyFont="0" applyFill="0" applyBorder="0" applyAlignment="0" applyProtection="0"/>
    <xf numFmtId="0" fontId="11" fillId="5" borderId="0" applyBorder="0" applyProtection="0">
      <alignment horizontal="left" vertical="top" wrapText="1" indent="1"/>
    </xf>
    <xf numFmtId="166" fontId="7" fillId="0" borderId="0">
      <alignment horizontal="left" indent="1"/>
    </xf>
    <xf numFmtId="0" fontId="10" fillId="5" borderId="0" applyNumberFormat="0" applyFont="0" applyBorder="0" applyAlignment="0">
      <alignment horizontal="left" vertical="center" indent="1"/>
    </xf>
    <xf numFmtId="0" fontId="6" fillId="0" borderId="0">
      <alignment horizontal="left" indent="1"/>
    </xf>
    <xf numFmtId="0" fontId="8" fillId="0" borderId="0" applyFill="0" applyProtection="0"/>
    <xf numFmtId="0" fontId="12" fillId="0" borderId="0" applyFill="0" applyProtection="0"/>
    <xf numFmtId="0" fontId="22" fillId="10" borderId="0" applyNumberFormat="0" applyBorder="0" applyAlignment="0" applyProtection="0"/>
    <xf numFmtId="0" fontId="23" fillId="11" borderId="0" applyNumberFormat="0" applyBorder="0" applyAlignment="0" applyProtection="0"/>
    <xf numFmtId="0" fontId="24" fillId="12" borderId="0" applyNumberFormat="0" applyBorder="0" applyAlignment="0" applyProtection="0"/>
    <xf numFmtId="0" fontId="25" fillId="13" borderId="5" applyNumberFormat="0" applyAlignment="0" applyProtection="0"/>
    <xf numFmtId="0" fontId="26" fillId="14" borderId="6" applyNumberFormat="0" applyAlignment="0" applyProtection="0"/>
    <xf numFmtId="0" fontId="27" fillId="14" borderId="5" applyNumberFormat="0" applyAlignment="0" applyProtection="0"/>
    <xf numFmtId="0" fontId="28" fillId="0" borderId="7" applyNumberFormat="0" applyFill="0" applyAlignment="0" applyProtection="0"/>
    <xf numFmtId="0" fontId="3" fillId="15" borderId="8" applyNumberFormat="0" applyAlignment="0" applyProtection="0"/>
    <xf numFmtId="0" fontId="29" fillId="0" borderId="0" applyNumberFormat="0" applyFill="0" applyBorder="0" applyAlignment="0" applyProtection="0"/>
    <xf numFmtId="0" fontId="12" fillId="16" borderId="9" applyNumberFormat="0" applyFont="0" applyAlignment="0" applyProtection="0"/>
    <xf numFmtId="0" fontId="30" fillId="0" borderId="0" applyNumberFormat="0" applyFill="0" applyBorder="0" applyAlignment="0" applyProtection="0"/>
    <xf numFmtId="0" fontId="31" fillId="0" borderId="10" applyNumberFormat="0" applyFill="0" applyAlignment="0" applyProtection="0"/>
    <xf numFmtId="0" fontId="1" fillId="17" borderId="0" applyNumberFormat="0" applyBorder="0" applyAlignment="0" applyProtection="0"/>
    <xf numFmtId="0" fontId="1" fillId="18" borderId="0" applyNumberFormat="0" applyBorder="0" applyAlignment="0" applyProtection="0"/>
    <xf numFmtId="0" fontId="32"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32"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32"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32"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cellStyleXfs>
  <cellXfs count="90">
    <xf numFmtId="0" fontId="0" fillId="0" borderId="0" xfId="0">
      <alignment vertical="top"/>
    </xf>
    <xf numFmtId="0" fontId="13" fillId="0" borderId="0" xfId="0" applyFont="1">
      <alignment vertical="top"/>
    </xf>
    <xf numFmtId="0" fontId="13" fillId="0" borderId="0" xfId="2" applyFont="1" applyFill="1" applyBorder="1" applyAlignment="1">
      <alignment vertical="center"/>
    </xf>
    <xf numFmtId="0" fontId="14" fillId="0" borderId="0" xfId="5" applyFont="1" applyFill="1" applyAlignment="1">
      <alignment horizontal="left" vertical="center"/>
    </xf>
    <xf numFmtId="0" fontId="15" fillId="0" borderId="0" xfId="0" applyFont="1" applyAlignment="1">
      <alignment horizontal="left" vertical="center" indent="1"/>
    </xf>
    <xf numFmtId="0" fontId="15" fillId="0" borderId="0" xfId="0" applyFont="1" applyAlignment="1">
      <alignment horizontal="center" vertical="center"/>
    </xf>
    <xf numFmtId="0" fontId="16" fillId="0" borderId="0" xfId="0" applyFont="1" applyAlignment="1">
      <alignment horizontal="left" vertical="top" wrapText="1" indent="1"/>
    </xf>
    <xf numFmtId="0" fontId="13" fillId="0" borderId="4" xfId="16" applyFont="1" applyFill="1" applyBorder="1" applyAlignment="1">
      <alignment horizontal="center" vertical="center"/>
    </xf>
    <xf numFmtId="0" fontId="13" fillId="0" borderId="4" xfId="14" applyFont="1" applyBorder="1" applyAlignment="1">
      <alignment horizontal="center" vertical="center"/>
    </xf>
    <xf numFmtId="0" fontId="15" fillId="0" borderId="0" xfId="0" applyFont="1">
      <alignment vertical="top"/>
    </xf>
    <xf numFmtId="0" fontId="16" fillId="0" borderId="0" xfId="0" applyFont="1">
      <alignment vertical="top"/>
    </xf>
    <xf numFmtId="166" fontId="15" fillId="0" borderId="11" xfId="12" applyFont="1" applyBorder="1" applyAlignment="1">
      <alignment horizontal="right" vertical="center" indent="1"/>
    </xf>
    <xf numFmtId="0" fontId="16" fillId="0" borderId="11" xfId="0" applyFont="1" applyBorder="1" applyAlignment="1">
      <alignment horizontal="left" vertical="top" wrapText="1" indent="1"/>
    </xf>
    <xf numFmtId="166" fontId="35" fillId="0" borderId="11" xfId="12" applyFont="1" applyBorder="1" applyAlignment="1">
      <alignment horizontal="right" vertical="center" indent="1"/>
    </xf>
    <xf numFmtId="0" fontId="17" fillId="6" borderId="12" xfId="2" applyFont="1" applyFill="1" applyBorder="1" applyAlignment="1">
      <alignment horizontal="center" vertical="center"/>
    </xf>
    <xf numFmtId="0" fontId="17" fillId="6" borderId="13" xfId="2" applyFont="1" applyFill="1" applyBorder="1" applyAlignment="1">
      <alignment horizontal="center" vertical="center"/>
    </xf>
    <xf numFmtId="0" fontId="17" fillId="6" borderId="14" xfId="2" applyFont="1" applyFill="1" applyBorder="1" applyAlignment="1">
      <alignment horizontal="center" vertical="center"/>
    </xf>
    <xf numFmtId="166" fontId="15" fillId="0" borderId="15" xfId="12" applyFont="1" applyBorder="1" applyAlignment="1">
      <alignment horizontal="right" vertical="center" indent="1"/>
    </xf>
    <xf numFmtId="166" fontId="35" fillId="0" borderId="16" xfId="12" applyFont="1" applyBorder="1" applyAlignment="1">
      <alignment horizontal="right" vertical="center" indent="1"/>
    </xf>
    <xf numFmtId="0" fontId="16" fillId="0" borderId="15" xfId="0" applyFont="1" applyBorder="1" applyAlignment="1">
      <alignment horizontal="left" vertical="top" wrapText="1" indent="1"/>
    </xf>
    <xf numFmtId="0" fontId="16" fillId="0" borderId="16" xfId="0" applyFont="1" applyBorder="1" applyAlignment="1">
      <alignment horizontal="left" vertical="top" wrapText="1" indent="1"/>
    </xf>
    <xf numFmtId="166" fontId="35" fillId="0" borderId="15" xfId="12" applyFont="1" applyBorder="1" applyAlignment="1">
      <alignment horizontal="right" vertical="center" indent="1"/>
    </xf>
    <xf numFmtId="166" fontId="15" fillId="0" borderId="16" xfId="12" applyFont="1" applyBorder="1" applyAlignment="1">
      <alignment horizontal="right" vertical="center" indent="1"/>
    </xf>
    <xf numFmtId="0" fontId="16" fillId="0" borderId="17" xfId="0" applyFont="1" applyBorder="1" applyAlignment="1">
      <alignment horizontal="left" vertical="top" wrapText="1" indent="1"/>
    </xf>
    <xf numFmtId="0" fontId="16" fillId="0" borderId="18" xfId="0" applyFont="1" applyBorder="1" applyAlignment="1">
      <alignment horizontal="left" vertical="top" wrapText="1" indent="1"/>
    </xf>
    <xf numFmtId="0" fontId="17" fillId="8" borderId="12" xfId="2" applyFont="1" applyFill="1" applyBorder="1" applyAlignment="1">
      <alignment horizontal="center" vertical="center"/>
    </xf>
    <xf numFmtId="0" fontId="17" fillId="8" borderId="13" xfId="2" applyFont="1" applyFill="1" applyBorder="1" applyAlignment="1">
      <alignment horizontal="center" vertical="center"/>
    </xf>
    <xf numFmtId="0" fontId="17" fillId="8" borderId="14" xfId="2" applyFont="1" applyFill="1" applyBorder="1" applyAlignment="1">
      <alignment horizontal="center" vertical="center"/>
    </xf>
    <xf numFmtId="0" fontId="17" fillId="9" borderId="12" xfId="2" applyFont="1" applyFill="1" applyBorder="1" applyAlignment="1">
      <alignment horizontal="center" vertical="center"/>
    </xf>
    <xf numFmtId="0" fontId="17" fillId="9" borderId="13" xfId="2" applyFont="1" applyFill="1" applyBorder="1" applyAlignment="1">
      <alignment horizontal="center" vertical="center"/>
    </xf>
    <xf numFmtId="0" fontId="17" fillId="9" borderId="14" xfId="2" applyFont="1" applyFill="1" applyBorder="1" applyAlignment="1">
      <alignment horizontal="center" vertical="center"/>
    </xf>
    <xf numFmtId="0" fontId="17" fillId="7" borderId="12" xfId="2" applyFont="1" applyFill="1" applyBorder="1" applyAlignment="1">
      <alignment horizontal="center" vertical="center"/>
    </xf>
    <xf numFmtId="0" fontId="17" fillId="7" borderId="13" xfId="2" applyFont="1" applyFill="1" applyBorder="1" applyAlignment="1">
      <alignment horizontal="center" vertical="center"/>
    </xf>
    <xf numFmtId="0" fontId="17" fillId="7" borderId="14" xfId="2" applyFont="1" applyFill="1" applyBorder="1" applyAlignment="1">
      <alignment horizontal="center" vertical="center"/>
    </xf>
    <xf numFmtId="166" fontId="36" fillId="0" borderId="11" xfId="12" applyFont="1" applyBorder="1" applyAlignment="1">
      <alignment horizontal="right" vertical="center" indent="1"/>
    </xf>
    <xf numFmtId="0" fontId="15" fillId="0" borderId="0" xfId="0" applyFont="1" applyAlignment="1">
      <alignment vertical="top" wrapText="1"/>
    </xf>
    <xf numFmtId="0" fontId="35" fillId="0" borderId="11" xfId="0" applyFont="1" applyBorder="1" applyAlignment="1">
      <alignment horizontal="left" vertical="top" wrapText="1" indent="1"/>
    </xf>
    <xf numFmtId="0" fontId="35" fillId="38" borderId="11" xfId="0" applyFont="1" applyFill="1" applyBorder="1" applyAlignment="1">
      <alignment horizontal="center" vertical="top" wrapText="1"/>
    </xf>
    <xf numFmtId="0" fontId="35" fillId="38" borderId="15" xfId="0" applyFont="1" applyFill="1" applyBorder="1" applyAlignment="1">
      <alignment horizontal="center" vertical="top" wrapText="1"/>
    </xf>
    <xf numFmtId="0" fontId="44" fillId="40" borderId="11" xfId="0" applyFont="1" applyFill="1" applyBorder="1" applyAlignment="1">
      <alignment horizontal="left" vertical="top" wrapText="1" indent="1"/>
    </xf>
    <xf numFmtId="0" fontId="50" fillId="41" borderId="11" xfId="0" applyFont="1" applyFill="1" applyBorder="1" applyAlignment="1">
      <alignment horizontal="left" vertical="top" wrapText="1" indent="1"/>
    </xf>
    <xf numFmtId="0" fontId="37" fillId="0" borderId="11" xfId="0" applyFont="1" applyBorder="1" applyAlignment="1">
      <alignment horizontal="center" vertical="top" wrapText="1"/>
    </xf>
    <xf numFmtId="0" fontId="38" fillId="0" borderId="15" xfId="0" applyFont="1" applyBorder="1" applyAlignment="1">
      <alignment horizontal="left" vertical="top" wrapText="1" indent="1"/>
    </xf>
    <xf numFmtId="0" fontId="55" fillId="38" borderId="15" xfId="0" applyFont="1" applyFill="1" applyBorder="1" applyAlignment="1">
      <alignment horizontal="left" vertical="top" wrapText="1" indent="1"/>
    </xf>
    <xf numFmtId="0" fontId="56" fillId="38" borderId="11" xfId="0" applyFont="1" applyFill="1" applyBorder="1" applyAlignment="1">
      <alignment horizontal="center" vertical="top" wrapText="1"/>
    </xf>
    <xf numFmtId="0" fontId="56" fillId="0" borderId="15" xfId="0" applyFont="1" applyBorder="1" applyAlignment="1">
      <alignment horizontal="left" vertical="top" wrapText="1" indent="1"/>
    </xf>
    <xf numFmtId="0" fontId="35" fillId="0" borderId="11" xfId="0" applyFont="1" applyBorder="1" applyAlignment="1">
      <alignment horizontal="center" vertical="top" wrapText="1"/>
    </xf>
    <xf numFmtId="0" fontId="35" fillId="0" borderId="15" xfId="0" applyFont="1" applyBorder="1" applyAlignment="1">
      <alignment horizontal="center" vertical="top" wrapText="1"/>
    </xf>
    <xf numFmtId="0" fontId="44" fillId="0" borderId="11" xfId="0" applyFont="1" applyBorder="1" applyAlignment="1">
      <alignment horizontal="left" vertical="top" wrapText="1" indent="1"/>
    </xf>
    <xf numFmtId="0" fontId="57" fillId="39" borderId="11" xfId="0" applyFont="1" applyFill="1" applyBorder="1" applyAlignment="1">
      <alignment horizontal="left" vertical="top" wrapText="1" indent="1"/>
    </xf>
    <xf numFmtId="0" fontId="56" fillId="0" borderId="16" xfId="0" applyFont="1" applyBorder="1" applyAlignment="1">
      <alignment horizontal="left" vertical="top" wrapText="1" indent="1"/>
    </xf>
    <xf numFmtId="0" fontId="37" fillId="0" borderId="11" xfId="0" applyFont="1" applyBorder="1" applyAlignment="1">
      <alignment horizontal="left" vertical="top" wrapText="1" indent="1"/>
    </xf>
    <xf numFmtId="0" fontId="56" fillId="0" borderId="11" xfId="0" applyFont="1" applyBorder="1" applyAlignment="1">
      <alignment horizontal="left" vertical="top" wrapText="1" indent="1"/>
    </xf>
    <xf numFmtId="0" fontId="49" fillId="0" borderId="11" xfId="0" applyFont="1" applyBorder="1" applyAlignment="1">
      <alignment horizontal="left" vertical="top" wrapText="1" indent="1"/>
    </xf>
    <xf numFmtId="0" fontId="48" fillId="0" borderId="11" xfId="0" applyFont="1" applyBorder="1" applyAlignment="1">
      <alignment horizontal="left" vertical="top" wrapText="1" indent="1"/>
    </xf>
    <xf numFmtId="0" fontId="51" fillId="0" borderId="11" xfId="0" applyFont="1" applyBorder="1" applyAlignment="1">
      <alignment horizontal="center" vertical="top" wrapText="1"/>
    </xf>
    <xf numFmtId="166" fontId="35" fillId="42" borderId="11" xfId="12" applyFont="1" applyFill="1" applyBorder="1" applyAlignment="1">
      <alignment horizontal="right" vertical="center" indent="1"/>
    </xf>
    <xf numFmtId="166" fontId="35" fillId="42" borderId="16" xfId="12" applyFont="1" applyFill="1" applyBorder="1" applyAlignment="1">
      <alignment horizontal="right" vertical="center" indent="1"/>
    </xf>
    <xf numFmtId="166" fontId="35" fillId="42" borderId="15" xfId="12" applyFont="1" applyFill="1" applyBorder="1" applyAlignment="1">
      <alignment horizontal="right" vertical="center" indent="1"/>
    </xf>
    <xf numFmtId="0" fontId="18" fillId="0" borderId="0" xfId="5" applyFont="1" applyFill="1" applyBorder="1">
      <alignment vertical="center"/>
    </xf>
    <xf numFmtId="0" fontId="33" fillId="0" borderId="11" xfId="11" applyFont="1" applyFill="1" applyBorder="1" applyAlignment="1">
      <alignment horizontal="left" vertical="center" wrapText="1" indent="1"/>
    </xf>
    <xf numFmtId="0" fontId="33" fillId="0" borderId="16" xfId="11" applyFont="1" applyFill="1" applyBorder="1" applyAlignment="1">
      <alignment horizontal="left" vertical="center" wrapText="1" indent="1"/>
    </xf>
    <xf numFmtId="0" fontId="33" fillId="0" borderId="18" xfId="11" applyFont="1" applyFill="1" applyBorder="1">
      <alignment horizontal="left" vertical="top" wrapText="1" indent="1"/>
    </xf>
    <xf numFmtId="0" fontId="33" fillId="0" borderId="19" xfId="11" applyFont="1" applyFill="1" applyBorder="1">
      <alignment horizontal="left" vertical="top" wrapText="1" indent="1"/>
    </xf>
    <xf numFmtId="0" fontId="17" fillId="6" borderId="0" xfId="15" applyFont="1" applyFill="1" applyAlignment="1">
      <alignment horizontal="center" vertical="center"/>
    </xf>
    <xf numFmtId="0" fontId="41" fillId="0" borderId="18" xfId="11" applyFont="1" applyFill="1" applyBorder="1" applyAlignment="1">
      <alignment horizontal="center" vertical="top" wrapText="1"/>
    </xf>
    <xf numFmtId="0" fontId="33" fillId="0" borderId="18" xfId="11" applyFont="1" applyFill="1" applyBorder="1" applyAlignment="1">
      <alignment horizontal="center" vertical="top" wrapText="1"/>
    </xf>
    <xf numFmtId="0" fontId="33" fillId="0" borderId="19" xfId="11" applyFont="1" applyFill="1" applyBorder="1" applyAlignment="1">
      <alignment horizontal="center" vertical="top" wrapText="1"/>
    </xf>
    <xf numFmtId="0" fontId="19" fillId="0" borderId="0" xfId="5" applyFont="1" applyFill="1" applyBorder="1">
      <alignment vertical="center"/>
    </xf>
    <xf numFmtId="0" fontId="43" fillId="0" borderId="18" xfId="11" applyFont="1" applyFill="1" applyBorder="1">
      <alignment horizontal="left" vertical="top" wrapText="1" indent="1"/>
    </xf>
    <xf numFmtId="0" fontId="39" fillId="0" borderId="18" xfId="11" applyFont="1" applyFill="1" applyBorder="1">
      <alignment horizontal="left" vertical="top" wrapText="1" indent="1"/>
    </xf>
    <xf numFmtId="0" fontId="39" fillId="0" borderId="19" xfId="11" applyFont="1" applyFill="1" applyBorder="1">
      <alignment horizontal="left" vertical="top" wrapText="1" indent="1"/>
    </xf>
    <xf numFmtId="0" fontId="47" fillId="0" borderId="18" xfId="11" applyFont="1" applyFill="1" applyBorder="1">
      <alignment horizontal="left" vertical="top" wrapText="1" indent="1"/>
    </xf>
    <xf numFmtId="0" fontId="47" fillId="0" borderId="19" xfId="11" applyFont="1" applyFill="1" applyBorder="1">
      <alignment horizontal="left" vertical="top" wrapText="1" indent="1"/>
    </xf>
    <xf numFmtId="0" fontId="21" fillId="0" borderId="0" xfId="5" applyFont="1" applyFill="1" applyBorder="1">
      <alignment vertical="center"/>
    </xf>
    <xf numFmtId="0" fontId="46" fillId="0" borderId="18" xfId="11" applyFont="1" applyFill="1" applyBorder="1">
      <alignment horizontal="left" vertical="top" wrapText="1" indent="1"/>
    </xf>
    <xf numFmtId="0" fontId="45" fillId="0" borderId="18" xfId="11" applyFont="1" applyFill="1" applyBorder="1">
      <alignment horizontal="left" vertical="top" wrapText="1" indent="1"/>
    </xf>
    <xf numFmtId="0" fontId="45" fillId="0" borderId="19" xfId="11" applyFont="1" applyFill="1" applyBorder="1">
      <alignment horizontal="left" vertical="top" wrapText="1" indent="1"/>
    </xf>
    <xf numFmtId="0" fontId="53" fillId="0" borderId="18" xfId="11" applyFont="1" applyFill="1" applyBorder="1">
      <alignment horizontal="left" vertical="top" wrapText="1" indent="1"/>
    </xf>
    <xf numFmtId="0" fontId="52" fillId="0" borderId="18" xfId="11" applyFont="1" applyFill="1" applyBorder="1">
      <alignment horizontal="left" vertical="top" wrapText="1" indent="1"/>
    </xf>
    <xf numFmtId="0" fontId="52" fillId="0" borderId="19" xfId="11" applyFont="1" applyFill="1" applyBorder="1">
      <alignment horizontal="left" vertical="top" wrapText="1" indent="1"/>
    </xf>
    <xf numFmtId="0" fontId="20" fillId="0" borderId="0" xfId="5" applyFont="1" applyFill="1" applyBorder="1">
      <alignment vertical="center"/>
    </xf>
    <xf numFmtId="0" fontId="40" fillId="0" borderId="18" xfId="11" applyFont="1" applyFill="1" applyBorder="1">
      <alignment horizontal="left" vertical="top" wrapText="1" indent="1"/>
    </xf>
    <xf numFmtId="0" fontId="40" fillId="0" borderId="19" xfId="11" applyFont="1" applyFill="1" applyBorder="1">
      <alignment horizontal="left" vertical="top" wrapText="1" indent="1"/>
    </xf>
    <xf numFmtId="0" fontId="54" fillId="0" borderId="18" xfId="11" applyFont="1" applyFill="1" applyBorder="1">
      <alignment horizontal="left" vertical="top" wrapText="1" indent="1"/>
    </xf>
    <xf numFmtId="0" fontId="34" fillId="0" borderId="18" xfId="11" applyFont="1" applyFill="1" applyBorder="1">
      <alignment horizontal="left" vertical="top" wrapText="1" indent="1"/>
    </xf>
    <xf numFmtId="0" fontId="34" fillId="0" borderId="19" xfId="11" applyFont="1" applyFill="1" applyBorder="1">
      <alignment horizontal="left" vertical="top" wrapText="1" indent="1"/>
    </xf>
    <xf numFmtId="0" fontId="35" fillId="38" borderId="20" xfId="0" applyFont="1" applyFill="1" applyBorder="1" applyAlignment="1">
      <alignment horizontal="center" vertical="top" wrapText="1"/>
    </xf>
    <xf numFmtId="0" fontId="35" fillId="38" borderId="21" xfId="0" applyFont="1" applyFill="1" applyBorder="1" applyAlignment="1">
      <alignment horizontal="center" vertical="top" wrapText="1"/>
    </xf>
    <xf numFmtId="0" fontId="35" fillId="0" borderId="15" xfId="0" applyFont="1" applyFill="1" applyBorder="1" applyAlignment="1">
      <alignment horizontal="center" vertical="top" wrapText="1"/>
    </xf>
  </cellXfs>
  <cellStyles count="50">
    <cellStyle name="20 % - Akzent1" xfId="29" builtinId="30" customBuiltin="1"/>
    <cellStyle name="20 % - Akzent2" xfId="32" builtinId="34" customBuiltin="1"/>
    <cellStyle name="20 % - Akzent3" xfId="36" builtinId="38" customBuiltin="1"/>
    <cellStyle name="20 % - Akzent4" xfId="40" builtinId="42" customBuiltin="1"/>
    <cellStyle name="20 % - Akzent5" xfId="43" builtinId="46" customBuiltin="1"/>
    <cellStyle name="20 % - Akzent6" xfId="47" builtinId="50" customBuiltin="1"/>
    <cellStyle name="40 % - Akzent1" xfId="1" builtinId="31" customBuiltin="1"/>
    <cellStyle name="40 % - Akzent2" xfId="33" builtinId="35" customBuiltin="1"/>
    <cellStyle name="40 % - Akzent3" xfId="37" builtinId="39" customBuiltin="1"/>
    <cellStyle name="40 % - Akzent4" xfId="41" builtinId="43" customBuiltin="1"/>
    <cellStyle name="40 % - Akzent5" xfId="44" builtinId="47" customBuiltin="1"/>
    <cellStyle name="40 % - Akzent6" xfId="48" builtinId="51" customBuiltin="1"/>
    <cellStyle name="60 % - Akzent1" xfId="30" builtinId="32" customBuiltin="1"/>
    <cellStyle name="60 % - Akzent2" xfId="34" builtinId="36" customBuiltin="1"/>
    <cellStyle name="60 % - Akzent3" xfId="38" builtinId="40" customBuiltin="1"/>
    <cellStyle name="60 % - Akzent4" xfId="42" builtinId="44" customBuiltin="1"/>
    <cellStyle name="60 % - Akzent5" xfId="45" builtinId="48" customBuiltin="1"/>
    <cellStyle name="60 % - Akzent6" xfId="49" builtinId="52" customBuiltin="1"/>
    <cellStyle name="Akzent1" xfId="3" builtinId="29" customBuiltin="1"/>
    <cellStyle name="Akzent2" xfId="31" builtinId="33" customBuiltin="1"/>
    <cellStyle name="Akzent3" xfId="35" builtinId="37" customBuiltin="1"/>
    <cellStyle name="Akzent4" xfId="39" builtinId="41" customBuiltin="1"/>
    <cellStyle name="Akzent5" xfId="4" builtinId="45" customBuiltin="1"/>
    <cellStyle name="Akzent6" xfId="46" builtinId="49" customBuiltin="1"/>
    <cellStyle name="Ausgabe" xfId="21" builtinId="21" customBuiltin="1"/>
    <cellStyle name="Berechnung" xfId="22" builtinId="22" customBuiltin="1"/>
    <cellStyle name="Dezimal [0]" xfId="7" builtinId="6" customBuiltin="1"/>
    <cellStyle name="Eingabe" xfId="20" builtinId="20" customBuiltin="1"/>
    <cellStyle name="Einstellungseintrag" xfId="14" xr:uid="{00000000-0005-0000-0000-00000F000000}"/>
    <cellStyle name="Ergebnis" xfId="28" builtinId="25" customBuiltin="1"/>
    <cellStyle name="Erklärender Text" xfId="27" builtinId="53" customBuiltin="1"/>
    <cellStyle name="Gebändert" xfId="13" xr:uid="{00000000-0005-0000-0000-000003000000}"/>
    <cellStyle name="Gut" xfId="17" builtinId="26" customBuiltin="1"/>
    <cellStyle name="Komma" xfId="6" builtinId="3" customBuiltin="1"/>
    <cellStyle name="Neutral" xfId="19" builtinId="28" customBuiltin="1"/>
    <cellStyle name="Notiz" xfId="26" builtinId="10" customBuiltin="1"/>
    <cellStyle name="Prozent" xfId="10" builtinId="5" customBuiltin="1"/>
    <cellStyle name="Schlecht" xfId="18" builtinId="27" customBuiltin="1"/>
    <cellStyle name="Standard" xfId="0" builtinId="0" customBuiltin="1"/>
    <cellStyle name="Tag" xfId="12" xr:uid="{00000000-0005-0000-0000-000008000000}"/>
    <cellStyle name="Überschrift" xfId="5" builtinId="15" customBuiltin="1"/>
    <cellStyle name="Überschrift 1" xfId="2" builtinId="16" customBuiltin="1"/>
    <cellStyle name="Überschrift 2" xfId="15" builtinId="17" customBuiltin="1"/>
    <cellStyle name="Überschrift 3" xfId="16" builtinId="18" customBuiltin="1"/>
    <cellStyle name="Überschrift 4" xfId="11" builtinId="19" customBuiltin="1"/>
    <cellStyle name="Verknüpfte Zelle" xfId="23" builtinId="24" customBuiltin="1"/>
    <cellStyle name="Währung" xfId="8" builtinId="4" customBuiltin="1"/>
    <cellStyle name="Währung [0]" xfId="9" builtinId="7" customBuiltin="1"/>
    <cellStyle name="Warnender Text" xfId="25" builtinId="11" customBuiltin="1"/>
    <cellStyle name="Zelle überprüfen" xfId="24" builtinId="23" customBuiltin="1"/>
  </cellStyles>
  <dxfs count="24">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
      <font>
        <color theme="2" tint="-0.499984740745262"/>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F1F2F5"/>
      <rgbColor rgb="00008080"/>
      <rgbColor rgb="00E4EAF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314265"/>
      <rgbColor rgb="00CCFFCC"/>
      <rgbColor rgb="00FFEECD"/>
      <rgbColor rgb="00D0D8E2"/>
      <rgbColor rgb="00FF99CC"/>
      <rgbColor rgb="00CC99FF"/>
      <rgbColor rgb="00FFCC99"/>
      <rgbColor rgb="003366FF"/>
      <rgbColor rgb="0033CCCC"/>
      <rgbColor rgb="0099CC00"/>
      <rgbColor rgb="00FFCC00"/>
      <rgbColor rgb="00FF9900"/>
      <rgbColor rgb="00FF6600"/>
      <rgbColor rgb="00717789"/>
      <rgbColor rgb="00969696"/>
      <rgbColor rgb="00003366"/>
      <rgbColor rgb="00339966"/>
      <rgbColor rgb="00003300"/>
      <rgbColor rgb="00333300"/>
      <rgbColor rgb="00993300"/>
      <rgbColor rgb="00993366"/>
      <rgbColor rgb="00333399"/>
      <rgbColor rgb="004B4B4B"/>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4.png"/></Relationships>
</file>

<file path=xl/drawings/_rels/drawing11.xml.rels><?xml version="1.0" encoding="UTF-8" standalone="yes"?>
<Relationships xmlns="http://schemas.openxmlformats.org/package/2006/relationships"><Relationship Id="rId1" Type="http://schemas.openxmlformats.org/officeDocument/2006/relationships/image" Target="../media/image4.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885825</xdr:colOff>
      <xdr:row>1</xdr:row>
      <xdr:rowOff>1254</xdr:rowOff>
    </xdr:from>
    <xdr:to>
      <xdr:col>8</xdr:col>
      <xdr:colOff>10990</xdr:colOff>
      <xdr:row>1</xdr:row>
      <xdr:rowOff>1146054</xdr:rowOff>
    </xdr:to>
    <xdr:pic>
      <xdr:nvPicPr>
        <xdr:cNvPr id="3" name="Bild 2" descr="Kopfzeile Winter&#10;&#10;Fotocollage von Word: Winter">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1"/>
        <a:srcRect l="42521"/>
        <a:stretch/>
      </xdr:blipFill>
      <xdr:spPr>
        <a:xfrm>
          <a:off x="3543300" y="115554"/>
          <a:ext cx="5459290" cy="1144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885825</xdr:colOff>
      <xdr:row>1</xdr:row>
      <xdr:rowOff>0</xdr:rowOff>
    </xdr:from>
    <xdr:to>
      <xdr:col>8</xdr:col>
      <xdr:colOff>10990</xdr:colOff>
      <xdr:row>1</xdr:row>
      <xdr:rowOff>1144800</xdr:rowOff>
    </xdr:to>
    <xdr:pic>
      <xdr:nvPicPr>
        <xdr:cNvPr id="3" name="Bild 2" descr="Kopfzeile Winter&#10;&#10;Fotocollage von Word: Winter">
          <a:extLst>
            <a:ext uri="{FF2B5EF4-FFF2-40B4-BE49-F238E27FC236}">
              <a16:creationId xmlns:a16="http://schemas.microsoft.com/office/drawing/2014/main" id="{E1A7ED68-67DB-48B1-8502-5FA0F43E62D0}"/>
            </a:ext>
          </a:extLst>
        </xdr:cNvPr>
        <xdr:cNvPicPr>
          <a:picLocks noChangeAspect="1"/>
        </xdr:cNvPicPr>
      </xdr:nvPicPr>
      <xdr:blipFill rotWithShape="1">
        <a:blip xmlns:r="http://schemas.openxmlformats.org/officeDocument/2006/relationships" r:embed="rId1"/>
        <a:srcRect l="42521"/>
        <a:stretch/>
      </xdr:blipFill>
      <xdr:spPr>
        <a:xfrm>
          <a:off x="3543300" y="114300"/>
          <a:ext cx="5459290" cy="1144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323850</xdr:colOff>
      <xdr:row>0</xdr:row>
      <xdr:rowOff>102477</xdr:rowOff>
    </xdr:from>
    <xdr:to>
      <xdr:col>8</xdr:col>
      <xdr:colOff>10992</xdr:colOff>
      <xdr:row>1</xdr:row>
      <xdr:rowOff>1132977</xdr:rowOff>
    </xdr:to>
    <xdr:pic>
      <xdr:nvPicPr>
        <xdr:cNvPr id="2" name="Bild 1" descr="Kopfzeile Frühling&#10;&#10;Fotocollage von Word: Frühling">
          <a:extLst>
            <a:ext uri="{FF2B5EF4-FFF2-40B4-BE49-F238E27FC236}">
              <a16:creationId xmlns:a16="http://schemas.microsoft.com/office/drawing/2014/main" id="{00000000-0008-0000-0200-000002000000}"/>
            </a:ext>
          </a:extLst>
        </xdr:cNvPr>
        <xdr:cNvPicPr preferRelativeResize="0">
          <a:picLocks noChangeAspect="1"/>
        </xdr:cNvPicPr>
      </xdr:nvPicPr>
      <xdr:blipFill rotWithShape="1">
        <a:blip xmlns:r="http://schemas.openxmlformats.org/officeDocument/2006/relationships" r:embed="rId1"/>
        <a:srcRect l="49942"/>
        <a:stretch/>
      </xdr:blipFill>
      <xdr:spPr>
        <a:xfrm>
          <a:off x="4248150" y="102477"/>
          <a:ext cx="4754442" cy="1144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323850</xdr:colOff>
      <xdr:row>0</xdr:row>
      <xdr:rowOff>104775</xdr:rowOff>
    </xdr:from>
    <xdr:to>
      <xdr:col>8</xdr:col>
      <xdr:colOff>10992</xdr:colOff>
      <xdr:row>1</xdr:row>
      <xdr:rowOff>1135275</xdr:rowOff>
    </xdr:to>
    <xdr:pic>
      <xdr:nvPicPr>
        <xdr:cNvPr id="4" name="Bild 1" descr="Kopfzeile Frühling&#10;&#10;Fotocollage von Word: Frühling">
          <a:extLst>
            <a:ext uri="{FF2B5EF4-FFF2-40B4-BE49-F238E27FC236}">
              <a16:creationId xmlns:a16="http://schemas.microsoft.com/office/drawing/2014/main" id="{FEDF4B0C-7707-4754-850F-4F5519A7C932}"/>
            </a:ext>
          </a:extLst>
        </xdr:cNvPr>
        <xdr:cNvPicPr preferRelativeResize="0">
          <a:picLocks noChangeAspect="1"/>
        </xdr:cNvPicPr>
      </xdr:nvPicPr>
      <xdr:blipFill rotWithShape="1">
        <a:blip xmlns:r="http://schemas.openxmlformats.org/officeDocument/2006/relationships" r:embed="rId1"/>
        <a:srcRect l="49942"/>
        <a:stretch/>
      </xdr:blipFill>
      <xdr:spPr>
        <a:xfrm>
          <a:off x="4248150" y="104775"/>
          <a:ext cx="4754442" cy="1144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323850</xdr:colOff>
      <xdr:row>0</xdr:row>
      <xdr:rowOff>104775</xdr:rowOff>
    </xdr:from>
    <xdr:to>
      <xdr:col>8</xdr:col>
      <xdr:colOff>10992</xdr:colOff>
      <xdr:row>1</xdr:row>
      <xdr:rowOff>1135275</xdr:rowOff>
    </xdr:to>
    <xdr:pic>
      <xdr:nvPicPr>
        <xdr:cNvPr id="3" name="Bild 1" descr="Kopfzeile Frühling&#10;&#10;Fotocollage von Word: Frühling">
          <a:extLst>
            <a:ext uri="{FF2B5EF4-FFF2-40B4-BE49-F238E27FC236}">
              <a16:creationId xmlns:a16="http://schemas.microsoft.com/office/drawing/2014/main" id="{B674D2E1-6508-49C6-954C-546279BA2D2F}"/>
            </a:ext>
          </a:extLst>
        </xdr:cNvPr>
        <xdr:cNvPicPr preferRelativeResize="0">
          <a:picLocks noChangeAspect="1"/>
        </xdr:cNvPicPr>
      </xdr:nvPicPr>
      <xdr:blipFill rotWithShape="1">
        <a:blip xmlns:r="http://schemas.openxmlformats.org/officeDocument/2006/relationships" r:embed="rId1"/>
        <a:srcRect l="49942"/>
        <a:stretch/>
      </xdr:blipFill>
      <xdr:spPr>
        <a:xfrm>
          <a:off x="4248150" y="104775"/>
          <a:ext cx="4754442" cy="11448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371475</xdr:colOff>
      <xdr:row>0</xdr:row>
      <xdr:rowOff>108729</xdr:rowOff>
    </xdr:from>
    <xdr:to>
      <xdr:col>8</xdr:col>
      <xdr:colOff>11001</xdr:colOff>
      <xdr:row>1</xdr:row>
      <xdr:rowOff>1139229</xdr:rowOff>
    </xdr:to>
    <xdr:pic>
      <xdr:nvPicPr>
        <xdr:cNvPr id="3" name="Bild 2" descr="Kopfzeile Sommer&#10;&#10;Fotocollage von Word: Sommer">
          <a:extLst>
            <a:ext uri="{FF2B5EF4-FFF2-40B4-BE49-F238E27FC236}">
              <a16:creationId xmlns:a16="http://schemas.microsoft.com/office/drawing/2014/main" id="{00000000-0008-0000-0500-000003000000}"/>
            </a:ext>
          </a:extLst>
        </xdr:cNvPr>
        <xdr:cNvPicPr>
          <a:picLocks noChangeAspect="1"/>
        </xdr:cNvPicPr>
      </xdr:nvPicPr>
      <xdr:blipFill rotWithShape="1">
        <a:blip xmlns:r="http://schemas.openxmlformats.org/officeDocument/2006/relationships" r:embed="rId1"/>
        <a:srcRect l="50444"/>
        <a:stretch/>
      </xdr:blipFill>
      <xdr:spPr>
        <a:xfrm>
          <a:off x="4295775" y="108729"/>
          <a:ext cx="4706826" cy="11448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371475</xdr:colOff>
      <xdr:row>1</xdr:row>
      <xdr:rowOff>0</xdr:rowOff>
    </xdr:from>
    <xdr:to>
      <xdr:col>8</xdr:col>
      <xdr:colOff>11001</xdr:colOff>
      <xdr:row>1</xdr:row>
      <xdr:rowOff>1144800</xdr:rowOff>
    </xdr:to>
    <xdr:pic>
      <xdr:nvPicPr>
        <xdr:cNvPr id="5" name="Bild 2" descr="Kopfzeile Sommer&#10;&#10;Fotocollage von Word: Sommer">
          <a:extLst>
            <a:ext uri="{FF2B5EF4-FFF2-40B4-BE49-F238E27FC236}">
              <a16:creationId xmlns:a16="http://schemas.microsoft.com/office/drawing/2014/main" id="{61867DF2-BE9B-4E28-A5AF-13C90AB0821C}"/>
            </a:ext>
          </a:extLst>
        </xdr:cNvPr>
        <xdr:cNvPicPr>
          <a:picLocks noChangeAspect="1"/>
        </xdr:cNvPicPr>
      </xdr:nvPicPr>
      <xdr:blipFill rotWithShape="1">
        <a:blip xmlns:r="http://schemas.openxmlformats.org/officeDocument/2006/relationships" r:embed="rId1"/>
        <a:srcRect l="50444"/>
        <a:stretch/>
      </xdr:blipFill>
      <xdr:spPr>
        <a:xfrm>
          <a:off x="4295775" y="114300"/>
          <a:ext cx="4706826" cy="11448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371475</xdr:colOff>
      <xdr:row>1</xdr:row>
      <xdr:rowOff>0</xdr:rowOff>
    </xdr:from>
    <xdr:to>
      <xdr:col>8</xdr:col>
      <xdr:colOff>11001</xdr:colOff>
      <xdr:row>1</xdr:row>
      <xdr:rowOff>1144800</xdr:rowOff>
    </xdr:to>
    <xdr:pic>
      <xdr:nvPicPr>
        <xdr:cNvPr id="4" name="Bild 2" descr="Kopfzeile Sommer&#10;&#10;Fotocollage von Word: Sommer">
          <a:extLst>
            <a:ext uri="{FF2B5EF4-FFF2-40B4-BE49-F238E27FC236}">
              <a16:creationId xmlns:a16="http://schemas.microsoft.com/office/drawing/2014/main" id="{5AF3CA96-AD2E-45FC-B677-9FF7A719319B}"/>
            </a:ext>
          </a:extLst>
        </xdr:cNvPr>
        <xdr:cNvPicPr>
          <a:picLocks noChangeAspect="1"/>
        </xdr:cNvPicPr>
      </xdr:nvPicPr>
      <xdr:blipFill rotWithShape="1">
        <a:blip xmlns:r="http://schemas.openxmlformats.org/officeDocument/2006/relationships" r:embed="rId1"/>
        <a:srcRect l="50444"/>
        <a:stretch/>
      </xdr:blipFill>
      <xdr:spPr>
        <a:xfrm>
          <a:off x="4295775" y="114300"/>
          <a:ext cx="4706826" cy="11448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552450</xdr:colOff>
      <xdr:row>1</xdr:row>
      <xdr:rowOff>0</xdr:rowOff>
    </xdr:from>
    <xdr:to>
      <xdr:col>8</xdr:col>
      <xdr:colOff>10997</xdr:colOff>
      <xdr:row>1</xdr:row>
      <xdr:rowOff>1144800</xdr:rowOff>
    </xdr:to>
    <xdr:pic>
      <xdr:nvPicPr>
        <xdr:cNvPr id="4" name="Bild 2" descr="Kopfzeile Herbst&#10;&#10;Fotocollage von Word: Herbst">
          <a:extLst>
            <a:ext uri="{FF2B5EF4-FFF2-40B4-BE49-F238E27FC236}">
              <a16:creationId xmlns:a16="http://schemas.microsoft.com/office/drawing/2014/main" id="{F4EE7DA9-EB60-4C3F-A71B-2E5848C417AD}"/>
            </a:ext>
          </a:extLst>
        </xdr:cNvPr>
        <xdr:cNvPicPr>
          <a:picLocks noChangeAspect="1"/>
        </xdr:cNvPicPr>
      </xdr:nvPicPr>
      <xdr:blipFill rotWithShape="1">
        <a:blip xmlns:r="http://schemas.openxmlformats.org/officeDocument/2006/relationships" r:embed="rId1"/>
        <a:srcRect l="52349"/>
        <a:stretch/>
      </xdr:blipFill>
      <xdr:spPr>
        <a:xfrm>
          <a:off x="4476750" y="114300"/>
          <a:ext cx="4525847" cy="11448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552450</xdr:colOff>
      <xdr:row>1</xdr:row>
      <xdr:rowOff>0</xdr:rowOff>
    </xdr:from>
    <xdr:to>
      <xdr:col>8</xdr:col>
      <xdr:colOff>10997</xdr:colOff>
      <xdr:row>1</xdr:row>
      <xdr:rowOff>1144800</xdr:rowOff>
    </xdr:to>
    <xdr:pic>
      <xdr:nvPicPr>
        <xdr:cNvPr id="4" name="Bild 2" descr="Kopfzeile Herbst&#10;&#10;Fotocollage von Word: Herbst">
          <a:extLst>
            <a:ext uri="{FF2B5EF4-FFF2-40B4-BE49-F238E27FC236}">
              <a16:creationId xmlns:a16="http://schemas.microsoft.com/office/drawing/2014/main" id="{91CAE39E-967B-4C8D-9343-9772919E65F8}"/>
            </a:ext>
          </a:extLst>
        </xdr:cNvPr>
        <xdr:cNvPicPr>
          <a:picLocks noChangeAspect="1"/>
        </xdr:cNvPicPr>
      </xdr:nvPicPr>
      <xdr:blipFill rotWithShape="1">
        <a:blip xmlns:r="http://schemas.openxmlformats.org/officeDocument/2006/relationships" r:embed="rId1"/>
        <a:srcRect l="52349"/>
        <a:stretch/>
      </xdr:blipFill>
      <xdr:spPr>
        <a:xfrm>
          <a:off x="4476750" y="114300"/>
          <a:ext cx="4525847" cy="11448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552450</xdr:colOff>
      <xdr:row>1</xdr:row>
      <xdr:rowOff>0</xdr:rowOff>
    </xdr:from>
    <xdr:to>
      <xdr:col>8</xdr:col>
      <xdr:colOff>10997</xdr:colOff>
      <xdr:row>1</xdr:row>
      <xdr:rowOff>1144800</xdr:rowOff>
    </xdr:to>
    <xdr:pic>
      <xdr:nvPicPr>
        <xdr:cNvPr id="4" name="Bild 2" descr="Kopfzeile Herbst&#10;&#10;Fotocollage von Word: Herbst">
          <a:extLst>
            <a:ext uri="{FF2B5EF4-FFF2-40B4-BE49-F238E27FC236}">
              <a16:creationId xmlns:a16="http://schemas.microsoft.com/office/drawing/2014/main" id="{6F5213F2-D70F-41BB-BE6D-090E21C19F7B}"/>
            </a:ext>
          </a:extLst>
        </xdr:cNvPr>
        <xdr:cNvPicPr>
          <a:picLocks noChangeAspect="1"/>
        </xdr:cNvPicPr>
      </xdr:nvPicPr>
      <xdr:blipFill rotWithShape="1">
        <a:blip xmlns:r="http://schemas.openxmlformats.org/officeDocument/2006/relationships" r:embed="rId1"/>
        <a:srcRect l="52349"/>
        <a:stretch/>
      </xdr:blipFill>
      <xdr:spPr>
        <a:xfrm>
          <a:off x="4476750" y="114300"/>
          <a:ext cx="4525847" cy="11448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438150</xdr:colOff>
      <xdr:row>1</xdr:row>
      <xdr:rowOff>0</xdr:rowOff>
    </xdr:from>
    <xdr:to>
      <xdr:col>8</xdr:col>
      <xdr:colOff>10990</xdr:colOff>
      <xdr:row>1</xdr:row>
      <xdr:rowOff>1144800</xdr:rowOff>
    </xdr:to>
    <xdr:pic>
      <xdr:nvPicPr>
        <xdr:cNvPr id="3" name="Bild 2" descr="Kopfzeile Winter&#10;&#10;Fotocollage von Word: Winter">
          <a:extLst>
            <a:ext uri="{FF2B5EF4-FFF2-40B4-BE49-F238E27FC236}">
              <a16:creationId xmlns:a16="http://schemas.microsoft.com/office/drawing/2014/main" id="{75041EA3-EBF9-46C3-B798-7C463F1B7449}"/>
            </a:ext>
          </a:extLst>
        </xdr:cNvPr>
        <xdr:cNvPicPr>
          <a:picLocks noChangeAspect="1"/>
        </xdr:cNvPicPr>
      </xdr:nvPicPr>
      <xdr:blipFill rotWithShape="1">
        <a:blip xmlns:r="http://schemas.openxmlformats.org/officeDocument/2006/relationships" r:embed="rId1"/>
        <a:srcRect l="51145" r="1"/>
        <a:stretch/>
      </xdr:blipFill>
      <xdr:spPr>
        <a:xfrm>
          <a:off x="4362450" y="114300"/>
          <a:ext cx="4640140" cy="1144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ustom 6">
      <a:majorFont>
        <a:latin typeface="Century Gothic"/>
        <a:ea typeface=""/>
        <a:cs typeface=""/>
      </a:majorFont>
      <a:minorFont>
        <a:latin typeface="Century Gothic"/>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8" tint="0.59999389629810485"/>
    <pageSetUpPr autoPageBreaks="0" fitToPage="1"/>
  </sheetPr>
  <dimension ref="A1:L15"/>
  <sheetViews>
    <sheetView showGridLines="0" showRowColHeaders="0" zoomScale="60" zoomScaleNormal="60" workbookViewId="0">
      <selection activeCell="G12" sqref="G12"/>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2" width="16.375" style="1" customWidth="1"/>
    <col min="13" max="13" width="1.625" style="1" customWidth="1"/>
    <col min="14" max="16384" width="8.75" style="1"/>
  </cols>
  <sheetData>
    <row r="1" spans="1:12" ht="9" customHeight="1" x14ac:dyDescent="0.3">
      <c r="I1" s="1" t="s">
        <v>1</v>
      </c>
    </row>
    <row r="2" spans="1:12" ht="96" customHeight="1" thickBot="1" x14ac:dyDescent="0.35">
      <c r="B2" s="59" t="str">
        <f>"Januar "&amp;KalenderJahr</f>
        <v>Januar 2026</v>
      </c>
      <c r="C2" s="59"/>
      <c r="D2" s="59"/>
      <c r="E2" s="2"/>
      <c r="F2" s="2"/>
      <c r="G2" s="2"/>
      <c r="H2" s="3"/>
    </row>
    <row r="3" spans="1:12" s="9" customFormat="1" ht="24" customHeight="1" x14ac:dyDescent="0.3">
      <c r="A3" s="5"/>
      <c r="B3" s="14" t="str">
        <f>Wochenanfang</f>
        <v>Montag</v>
      </c>
      <c r="C3" s="15" t="str">
        <f t="shared" ref="C3:H3" si="0">TEXT(C4,"TTTT")</f>
        <v>Dienstag</v>
      </c>
      <c r="D3" s="15" t="str">
        <f t="shared" si="0"/>
        <v>Mittwoch</v>
      </c>
      <c r="E3" s="15" t="str">
        <f t="shared" si="0"/>
        <v>Donnerstag</v>
      </c>
      <c r="F3" s="15" t="str">
        <f t="shared" si="0"/>
        <v>Freitag</v>
      </c>
      <c r="G3" s="15" t="str">
        <f t="shared" si="0"/>
        <v>Samstag</v>
      </c>
      <c r="H3" s="16" t="str">
        <f t="shared" si="0"/>
        <v>Sonntag</v>
      </c>
      <c r="K3" s="64" t="s">
        <v>2</v>
      </c>
      <c r="L3" s="64"/>
    </row>
    <row r="4" spans="1:12" s="9" customFormat="1" ht="24" customHeight="1" x14ac:dyDescent="0.3">
      <c r="A4" s="4"/>
      <c r="B4" s="17">
        <f t="array" ref="B4:H4">TageUndWochen+DATE(KalenderJahr,1,1)-WEEKDAY(DATE(KalenderJahr,1,1),(Wochenanfang="Montag")+1)+1</f>
        <v>46020</v>
      </c>
      <c r="C4" s="11">
        <v>46021</v>
      </c>
      <c r="D4" s="34">
        <v>46022</v>
      </c>
      <c r="E4" s="13">
        <v>46023</v>
      </c>
      <c r="F4" s="56">
        <v>46024</v>
      </c>
      <c r="G4" s="56">
        <v>46025</v>
      </c>
      <c r="H4" s="57">
        <v>46026</v>
      </c>
      <c r="K4" s="7" t="s">
        <v>3</v>
      </c>
      <c r="L4" s="7" t="s">
        <v>4</v>
      </c>
    </row>
    <row r="5" spans="1:12" s="10" customFormat="1" ht="56.1" customHeight="1" x14ac:dyDescent="0.3">
      <c r="A5" s="6"/>
      <c r="B5" s="19"/>
      <c r="C5" s="12"/>
      <c r="D5" s="41"/>
      <c r="E5" s="44" t="s">
        <v>6</v>
      </c>
      <c r="F5" s="12"/>
      <c r="G5" s="12"/>
      <c r="H5" s="20"/>
      <c r="K5" s="8">
        <v>2026</v>
      </c>
      <c r="L5" s="8" t="s">
        <v>5</v>
      </c>
    </row>
    <row r="6" spans="1:12" s="9" customFormat="1" ht="24" customHeight="1" x14ac:dyDescent="0.3">
      <c r="A6" s="4"/>
      <c r="B6" s="58">
        <f t="array" ref="B6:H6">TageUndWochen+DATE(KalenderJahr,1,1)-WEEKDAY(DATE(KalenderJahr,1,1),(Wochenanfang="Montag")+1)+8</f>
        <v>46027</v>
      </c>
      <c r="C6" s="13">
        <v>46028</v>
      </c>
      <c r="D6" s="13">
        <v>46029</v>
      </c>
      <c r="E6" s="13">
        <v>46030</v>
      </c>
      <c r="F6" s="13">
        <v>46031</v>
      </c>
      <c r="G6" s="13">
        <v>46032</v>
      </c>
      <c r="H6" s="18">
        <v>46033</v>
      </c>
    </row>
    <row r="7" spans="1:12" s="10" customFormat="1" ht="56.1" customHeight="1" x14ac:dyDescent="0.3">
      <c r="A7" s="6"/>
      <c r="B7" s="42"/>
      <c r="C7" s="43" t="s">
        <v>7</v>
      </c>
      <c r="D7" s="12"/>
      <c r="E7" s="12"/>
      <c r="F7" s="12"/>
      <c r="G7" s="12"/>
      <c r="H7" s="20"/>
    </row>
    <row r="8" spans="1:12" s="9" customFormat="1" ht="24" customHeight="1" x14ac:dyDescent="0.3">
      <c r="A8" s="4"/>
      <c r="B8" s="21">
        <f t="array" ref="B8:H8">TageUndWochen+DATE(KalenderJahr,1,1)-WEEKDAY(DATE(KalenderJahr,1,1),(Wochenanfang="Montag")+1)+15</f>
        <v>46034</v>
      </c>
      <c r="C8" s="13">
        <v>46035</v>
      </c>
      <c r="D8" s="13">
        <v>46036</v>
      </c>
      <c r="E8" s="13">
        <v>46037</v>
      </c>
      <c r="F8" s="13">
        <v>46038</v>
      </c>
      <c r="G8" s="13">
        <v>46039</v>
      </c>
      <c r="H8" s="18">
        <v>46040</v>
      </c>
    </row>
    <row r="9" spans="1:12" s="10" customFormat="1" ht="56.1" customHeight="1" x14ac:dyDescent="0.3">
      <c r="A9" s="6"/>
      <c r="B9" s="19"/>
      <c r="C9" s="12"/>
      <c r="D9" s="12"/>
      <c r="E9" s="12"/>
      <c r="F9" s="12"/>
      <c r="G9" s="12"/>
      <c r="H9" s="20"/>
    </row>
    <row r="10" spans="1:12" s="9" customFormat="1" ht="24" customHeight="1" x14ac:dyDescent="0.3">
      <c r="A10" s="4"/>
      <c r="B10" s="21">
        <f t="array" ref="B10:H10">TageUndWochen+DATE(KalenderJahr,1,1)-WEEKDAY(DATE(KalenderJahr,1,1),(Wochenanfang="Montag")+1)+22</f>
        <v>46041</v>
      </c>
      <c r="C10" s="13">
        <v>46042</v>
      </c>
      <c r="D10" s="13">
        <v>46043</v>
      </c>
      <c r="E10" s="13">
        <v>46044</v>
      </c>
      <c r="F10" s="13">
        <v>46045</v>
      </c>
      <c r="G10" s="13">
        <v>46046</v>
      </c>
      <c r="H10" s="18">
        <v>46047</v>
      </c>
      <c r="K10" s="35"/>
    </row>
    <row r="11" spans="1:12" s="10" customFormat="1" ht="56.1" customHeight="1" x14ac:dyDescent="0.3">
      <c r="A11" s="6"/>
      <c r="B11" s="19"/>
      <c r="C11" s="12"/>
      <c r="D11" s="12"/>
      <c r="E11" s="12"/>
      <c r="F11" s="12"/>
      <c r="G11" s="12"/>
      <c r="H11" s="20"/>
    </row>
    <row r="12" spans="1:12" s="9" customFormat="1" ht="24" customHeight="1" x14ac:dyDescent="0.3">
      <c r="A12" s="4"/>
      <c r="B12" s="21">
        <f t="array" ref="B12:H12">TageUndWochen+DATE(KalenderJahr,1,1)-WEEKDAY(DATE(KalenderJahr,1,1),(Wochenanfang="Montag")+1)+29</f>
        <v>46048</v>
      </c>
      <c r="C12" s="13">
        <v>46049</v>
      </c>
      <c r="D12" s="13">
        <v>46050</v>
      </c>
      <c r="E12" s="13">
        <v>46051</v>
      </c>
      <c r="F12" s="13">
        <v>46052</v>
      </c>
      <c r="G12" s="56">
        <v>46053</v>
      </c>
      <c r="H12" s="22">
        <v>46054</v>
      </c>
    </row>
    <row r="13" spans="1:12" s="10" customFormat="1" ht="56.1" customHeight="1" x14ac:dyDescent="0.3">
      <c r="A13" s="6"/>
      <c r="B13" s="19"/>
      <c r="C13" s="12"/>
      <c r="D13" s="12"/>
      <c r="E13" s="12"/>
      <c r="F13" s="12"/>
      <c r="G13" s="12"/>
      <c r="H13" s="20"/>
    </row>
    <row r="14" spans="1:12" s="9" customFormat="1" ht="24" customHeight="1" x14ac:dyDescent="0.3">
      <c r="A14" s="4"/>
      <c r="B14" s="17">
        <f t="array" ref="B14:C14">TageUndWochen+DATE(KalenderJahr,1,1)-WEEKDAY(DATE(KalenderJahr,1,1),(Wochenanfang="Montag")+1)+36</f>
        <v>46055</v>
      </c>
      <c r="C14" s="11">
        <v>46056</v>
      </c>
      <c r="D14" s="60" t="s">
        <v>0</v>
      </c>
      <c r="E14" s="60"/>
      <c r="F14" s="60"/>
      <c r="G14" s="60"/>
      <c r="H14" s="61"/>
    </row>
    <row r="15" spans="1:12" s="10" customFormat="1" ht="56.1" customHeight="1" thickBot="1" x14ac:dyDescent="0.35">
      <c r="A15" s="6"/>
      <c r="B15" s="23"/>
      <c r="C15" s="24"/>
      <c r="D15" s="62"/>
      <c r="E15" s="62"/>
      <c r="F15" s="62"/>
      <c r="G15" s="62"/>
      <c r="H15" s="63"/>
    </row>
  </sheetData>
  <mergeCells count="4">
    <mergeCell ref="B2:D2"/>
    <mergeCell ref="D14:H14"/>
    <mergeCell ref="D15:H15"/>
    <mergeCell ref="K3:L3"/>
  </mergeCells>
  <phoneticPr fontId="2" type="noConversion"/>
  <conditionalFormatting sqref="B4:G4">
    <cfRule type="expression" dxfId="23" priority="23">
      <formula>DAY(B4)&gt;8</formula>
    </cfRule>
  </conditionalFormatting>
  <conditionalFormatting sqref="B12:H12 B14:C14">
    <cfRule type="expression" dxfId="22" priority="24">
      <formula>AND(DAY(B12)&gt;=1,DAY(B12)&lt;=15)</formula>
    </cfRule>
  </conditionalFormatting>
  <dataValidations count="13">
    <dataValidation type="list" errorStyle="warning" allowBlank="1" showInputMessage="1" showErrorMessage="1" error="Wählen Sie einen Tag in der Liste aus. Wählen Sie ABBRECHEN aus, und drücken Sie dann ALT+NACH-UNTEN-TASTE, um einen Tag in der Dropdownliste auszuwählen" prompt="Wählen Sie den ersten Tag der Woche in dieser Zelle aus. Drücken Sie ALT+NACH-UNTEN, um die Dropdownliste zu öffnen, drücken Sie die NACH-UNTEN- und dann die EINGABETASTE, um die Auswahl zu treffen." sqref="L5" xr:uid="{00000000-0002-0000-0000-000000000000}">
      <formula1>"Sonntag, Montag"</formula1>
    </dataValidation>
    <dataValidation allowBlank="1" showInputMessage="1" showErrorMessage="1" prompt="Erstellen Sie in dieser Arbeitsmappe einen benutzerdefinierten Monatskalender. Passen Sie das Jahr und den ersten Tag der Woche für alle Monate auf diesem Januar-Arbeitsblatt an. Jeder Monat befindet sich auf einem separaten Arbeitsblatt." sqref="A1" xr:uid="{00000000-0002-0000-0000-000001000000}"/>
    <dataValidation allowBlank="1" showInputMessage="1" showErrorMessage="1" prompt="Geben Sie das Jahr in der Zelle unten ein." sqref="K4" xr:uid="{00000000-0002-0000-0000-000002000000}"/>
    <dataValidation allowBlank="1" showInputMessage="1" showErrorMessage="1" prompt="Wählen Sie den ersten Tag der Woche in der Zelle unten aus." sqref="L4" xr:uid="{00000000-0002-0000-0000-000003000000}"/>
    <dataValidation allowBlank="1" showInputMessage="1" showErrorMessage="1" prompt="Geben Sie in dieser Zelle das Jahr ein" sqref="K5" xr:uid="{00000000-0002-0000-0000-000004000000}"/>
    <dataValidation allowBlank="1" showInputMessage="1" showErrorMessage="1" prompt="Diese Zeile enthält die Namen der Wochentage für den Kalender. Diese Zelle enthält den Anfangstag der Woche. Um den Anfangstag der Woche zu ändern, geben Sie in Zelle L5 in diesem Arbeitsblatt einen neuen Wochentag ein." sqref="B3" xr:uid="{00000000-0002-0000-0000-000005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000-000006000000}"/>
    <dataValidation allowBlank="1" showInputMessage="1" showErrorMessage="1" prompt="Das Jahr in dieser Zelle wird automatisch auf der Grundlage des in Zelle K5 eingegebenen Jahrs aktualisiert. Der Kalender unten weist Datumswerte für den Vor- und den Folgemonat in hellerer Schriftfarbe auf." sqref="B2:D2" xr:uid="{00000000-0002-0000-0000-000007000000}"/>
    <dataValidation allowBlank="1" showInputMessage="1" showErrorMessage="1" prompt="Automatisch ermittelter Wochentag" sqref="C3:H3" xr:uid="{00000000-0002-0000-0000-000008000000}"/>
    <dataValidation allowBlank="1" showInputMessage="1" showErrorMessage="1" prompt="Diese Zeile und die Zeilen 7, 9, 11, 13 und 15 sind Zellen zur Eingabe der Tagesnotizen, die sich auf den Kalendertag in der Zelle darüber beziehen." sqref="B5" xr:uid="{00000000-0002-0000-0000-000009000000}"/>
    <dataValidation allowBlank="1" showInputMessage="1" prompt="Geben Sie in dieser Zelle Monatsnotizen ein" sqref="D15:H15" xr:uid="{00000000-0002-0000-0000-00000A000000}"/>
    <dataValidation allowBlank="1" showInputMessage="1" prompt="Geben Sie Monatsnotizen in der Zelle unten ein" sqref="D14:H14" xr:uid="{00000000-0002-0000-0000-00000B000000}"/>
    <dataValidation allowBlank="1" showInputMessage="1" showErrorMessage="1" prompt="Geben Sie das Jahr ein und wählen Sie den ersten Tag des Kalenders in den Zellen unten aus. Diese Zellen mit Kalendereinstellungen werden nicht gedruckt." sqref="K3" xr:uid="{00000000-0002-0000-0000-00000C000000}"/>
  </dataValidations>
  <printOptions horizontalCentered="1"/>
  <pageMargins left="0.25" right="0.25" top="0.5" bottom="0.5" header="0.3" footer="0.3"/>
  <pageSetup paperSize="9" orientation="landscape" r:id="rId1"/>
  <headerFooter differentFirst="1"/>
  <customProperties>
    <customPr name="SheetChanged" r:id="rId2"/>
  </customProperties>
  <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8" tint="0.59999389629810485"/>
    <pageSetUpPr fitToPage="1"/>
  </sheetPr>
  <dimension ref="A1:I15"/>
  <sheetViews>
    <sheetView showGridLines="0" showRowColHeaders="0" zoomScale="60" zoomScaleNormal="60" workbookViewId="0">
      <selection activeCell="L6" sqref="L6"/>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59" t="str">
        <f>"Februar "&amp;KalenderJahr</f>
        <v>Februar 2026</v>
      </c>
      <c r="C2" s="59"/>
      <c r="D2" s="59"/>
      <c r="E2" s="2"/>
      <c r="F2" s="2"/>
      <c r="G2" s="2"/>
      <c r="H2" s="3"/>
    </row>
    <row r="3" spans="1:9" s="9" customFormat="1" ht="24" customHeight="1" x14ac:dyDescent="0.3">
      <c r="A3" s="5"/>
      <c r="B3" s="14" t="str">
        <f>Wochenanfang</f>
        <v>Montag</v>
      </c>
      <c r="C3" s="15" t="str">
        <f t="shared" ref="C3:H3" si="0">TEXT(C4,"TTTT")</f>
        <v>Dienstag</v>
      </c>
      <c r="D3" s="15" t="str">
        <f t="shared" si="0"/>
        <v>Mittwoch</v>
      </c>
      <c r="E3" s="15" t="str">
        <f t="shared" si="0"/>
        <v>Donnerstag</v>
      </c>
      <c r="F3" s="15" t="str">
        <f t="shared" si="0"/>
        <v>Freitag</v>
      </c>
      <c r="G3" s="15" t="str">
        <f t="shared" si="0"/>
        <v>Samstag</v>
      </c>
      <c r="H3" s="16" t="str">
        <f t="shared" si="0"/>
        <v>Sonntag</v>
      </c>
    </row>
    <row r="4" spans="1:9" s="9" customFormat="1" ht="24" customHeight="1" x14ac:dyDescent="0.3">
      <c r="A4" s="4"/>
      <c r="B4" s="17">
        <f t="array" ref="B4:H4">TageUndWochen+DATE(KalenderJahr,2,1)-WEEKDAY(DATE(KalenderJahr,2,1),(Wochenanfang="Montag")+1)+1</f>
        <v>46048</v>
      </c>
      <c r="C4" s="11">
        <v>46049</v>
      </c>
      <c r="D4" s="11">
        <v>46050</v>
      </c>
      <c r="E4" s="11">
        <v>46051</v>
      </c>
      <c r="F4" s="11">
        <v>46052</v>
      </c>
      <c r="G4" s="13">
        <v>46053</v>
      </c>
      <c r="H4" s="18">
        <v>46054</v>
      </c>
    </row>
    <row r="5" spans="1:9" s="10" customFormat="1" ht="56.1" customHeight="1" x14ac:dyDescent="0.3">
      <c r="A5" s="6"/>
      <c r="B5" s="19"/>
      <c r="C5" s="12"/>
      <c r="D5" s="12"/>
      <c r="E5" s="12"/>
      <c r="F5" s="12"/>
      <c r="G5" s="12"/>
      <c r="H5" s="20"/>
    </row>
    <row r="6" spans="1:9" s="9" customFormat="1" ht="24" customHeight="1" x14ac:dyDescent="0.3">
      <c r="A6" s="4"/>
      <c r="B6" s="58">
        <f t="array" ref="B6:H6">TageUndWochen+DATE(KalenderJahr,2,1)-WEEKDAY(DATE(KalenderJahr,2,1),(Wochenanfang="Montag")+1)+8</f>
        <v>46055</v>
      </c>
      <c r="C6" s="56">
        <v>46056</v>
      </c>
      <c r="D6" s="56">
        <v>46057</v>
      </c>
      <c r="E6" s="56">
        <v>46058</v>
      </c>
      <c r="F6" s="56">
        <v>46059</v>
      </c>
      <c r="G6" s="13">
        <v>46060</v>
      </c>
      <c r="H6" s="18">
        <v>46061</v>
      </c>
    </row>
    <row r="7" spans="1:9" s="10" customFormat="1" ht="56.1" customHeight="1" x14ac:dyDescent="0.3">
      <c r="A7" s="6"/>
      <c r="B7" s="19"/>
      <c r="C7" s="12"/>
      <c r="D7" s="12"/>
      <c r="E7" s="12"/>
      <c r="F7" s="12"/>
      <c r="G7" s="12"/>
      <c r="H7" s="20"/>
    </row>
    <row r="8" spans="1:9" s="9" customFormat="1" ht="24" customHeight="1" x14ac:dyDescent="0.3">
      <c r="A8" s="4"/>
      <c r="B8" s="21">
        <f t="array" ref="B8:H8">TageUndWochen+DATE(KalenderJahr,2,1)-WEEKDAY(DATE(KalenderJahr,2,1),(Wochenanfang="Montag")+1)+15</f>
        <v>46062</v>
      </c>
      <c r="C8" s="13">
        <v>46063</v>
      </c>
      <c r="D8" s="13">
        <v>46064</v>
      </c>
      <c r="E8" s="13">
        <v>46065</v>
      </c>
      <c r="F8" s="13">
        <v>46066</v>
      </c>
      <c r="G8" s="13">
        <v>46067</v>
      </c>
      <c r="H8" s="18">
        <v>46068</v>
      </c>
    </row>
    <row r="9" spans="1:9" s="10" customFormat="1" ht="56.1" customHeight="1" x14ac:dyDescent="0.3">
      <c r="A9" s="6"/>
      <c r="B9" s="19"/>
      <c r="C9" s="12"/>
      <c r="D9" s="12"/>
      <c r="E9" s="12"/>
      <c r="F9" s="12"/>
      <c r="G9" s="12"/>
      <c r="H9" s="20"/>
    </row>
    <row r="10" spans="1:9" s="9" customFormat="1" ht="24" customHeight="1" x14ac:dyDescent="0.3">
      <c r="A10" s="4"/>
      <c r="B10" s="21">
        <f t="array" ref="B10:H10">TageUndWochen+DATE(KalenderJahr,2,1)-WEEKDAY(DATE(KalenderJahr,2,1),(Wochenanfang="Montag")+1)+22</f>
        <v>46069</v>
      </c>
      <c r="C10" s="13">
        <v>46070</v>
      </c>
      <c r="D10" s="13">
        <v>46071</v>
      </c>
      <c r="E10" s="13">
        <v>46072</v>
      </c>
      <c r="F10" s="13">
        <v>46073</v>
      </c>
      <c r="G10" s="13">
        <v>46074</v>
      </c>
      <c r="H10" s="18">
        <v>46075</v>
      </c>
    </row>
    <row r="11" spans="1:9" s="10" customFormat="1" ht="56.1" customHeight="1" x14ac:dyDescent="0.3">
      <c r="A11" s="6"/>
      <c r="B11" s="45" t="s">
        <v>21</v>
      </c>
      <c r="C11" s="36"/>
      <c r="D11" s="12"/>
      <c r="E11" s="12"/>
      <c r="F11" s="12"/>
      <c r="G11" s="12"/>
      <c r="H11" s="20"/>
    </row>
    <row r="12" spans="1:9" s="9" customFormat="1" ht="24" customHeight="1" x14ac:dyDescent="0.3">
      <c r="A12" s="4"/>
      <c r="B12" s="21">
        <f t="array" ref="B12:H12">TageUndWochen+DATE(KalenderJahr,2,1)-WEEKDAY(DATE(KalenderJahr,2,1),(Wochenanfang="Montag")+1)+29</f>
        <v>46076</v>
      </c>
      <c r="C12" s="13">
        <v>46077</v>
      </c>
      <c r="D12" s="13">
        <v>46078</v>
      </c>
      <c r="E12" s="13">
        <v>46079</v>
      </c>
      <c r="F12" s="13">
        <v>46080</v>
      </c>
      <c r="G12" s="11">
        <v>46081</v>
      </c>
      <c r="H12" s="22">
        <v>46082</v>
      </c>
    </row>
    <row r="13" spans="1:9" s="10" customFormat="1" ht="56.1" customHeight="1" x14ac:dyDescent="0.3">
      <c r="A13" s="6"/>
      <c r="B13" s="19"/>
      <c r="C13" s="12"/>
      <c r="D13" s="12"/>
      <c r="E13" s="12"/>
      <c r="F13" s="12"/>
      <c r="G13" s="12"/>
      <c r="H13" s="20"/>
    </row>
    <row r="14" spans="1:9" s="9" customFormat="1" ht="24" customHeight="1" x14ac:dyDescent="0.3">
      <c r="A14" s="4"/>
      <c r="B14" s="17">
        <f t="array" ref="B14:C14">TageUndWochen+DATE(KalenderJahr,2,1)-WEEKDAY(DATE(KalenderJahr,2,1),(Wochenanfang="Montag")+1)+36</f>
        <v>46083</v>
      </c>
      <c r="C14" s="11">
        <v>46084</v>
      </c>
      <c r="D14" s="60" t="s">
        <v>0</v>
      </c>
      <c r="E14" s="60"/>
      <c r="F14" s="60"/>
      <c r="G14" s="60"/>
      <c r="H14" s="61"/>
    </row>
    <row r="15" spans="1:9" s="10" customFormat="1" ht="56.1" customHeight="1" thickBot="1" x14ac:dyDescent="0.35">
      <c r="A15" s="6"/>
      <c r="B15" s="23"/>
      <c r="C15" s="24"/>
      <c r="D15" s="65" t="s">
        <v>17</v>
      </c>
      <c r="E15" s="66"/>
      <c r="F15" s="66"/>
      <c r="G15" s="66"/>
      <c r="H15" s="67"/>
    </row>
  </sheetData>
  <mergeCells count="3">
    <mergeCell ref="B2:D2"/>
    <mergeCell ref="D14:H14"/>
    <mergeCell ref="D15:H15"/>
  </mergeCells>
  <conditionalFormatting sqref="B4:G4">
    <cfRule type="expression" dxfId="21" priority="1">
      <formula>DAY(B4)&gt;8</formula>
    </cfRule>
  </conditionalFormatting>
  <conditionalFormatting sqref="B12:H12 B14:C14">
    <cfRule type="expression" dxfId="20" priority="2">
      <formula>AND(DAY(B12)&gt;=1,DAY(B12)&lt;=15)</formula>
    </cfRule>
  </conditionalFormatting>
  <dataValidations count="8">
    <dataValidation allowBlank="1" showInputMessage="1" showErrorMessage="1" prompt="Automatisch ermittelter Wochentag" sqref="C3:H3" xr:uid="{00000000-0002-0000-0100-000000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100-000001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100-000002000000}"/>
    <dataValidation allowBlank="1" showInputMessage="1" showErrorMessage="1" prompt="Monatskalender Februar" sqref="A1" xr:uid="{00000000-0002-0000-0100-000003000000}"/>
    <dataValidation allowBlank="1" showInputMessage="1" prompt="Geben Sie Monatsnotizen in der Zelle unten ein" sqref="D14:H14" xr:uid="{00000000-0002-0000-0100-000004000000}"/>
    <dataValidation allowBlank="1" showInputMessage="1" prompt="Geben Sie in dieser Zelle Monatsnotizen ein" sqref="D15:H15" xr:uid="{00000000-0002-0000-0100-000005000000}"/>
    <dataValidation allowBlank="1" showInputMessage="1" showErrorMessage="1" prompt="Diese Zeile und die Zeilen 7, 9, 11, 13 und 15 sind Zellen zur Eingabe der Tagesnotizen, die sich auf den Kalendertag in der Zelle darüber beziehen." sqref="B5" xr:uid="{00000000-0002-0000-0100-000006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100-000007000000}"/>
  </dataValidations>
  <printOptions horizontalCentered="1"/>
  <pageMargins left="0.25" right="0.25" top="0.5" bottom="0.5" header="0.3" footer="0.3"/>
  <pageSetup paperSize="9" scale="99" orientation="landscape" r:id="rId1"/>
  <headerFooter differentFirst="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59999389629810485"/>
    <pageSetUpPr fitToPage="1"/>
  </sheetPr>
  <dimension ref="A1:I15"/>
  <sheetViews>
    <sheetView showGridLines="0" showRowColHeaders="0" zoomScale="60" zoomScaleNormal="60" workbookViewId="0">
      <selection activeCell="K9" sqref="K9"/>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68" t="str">
        <f>"März "&amp;KalenderJahr</f>
        <v>März 2026</v>
      </c>
      <c r="C2" s="68"/>
      <c r="D2" s="68"/>
      <c r="E2" s="2"/>
      <c r="F2" s="2"/>
      <c r="G2" s="2"/>
      <c r="H2" s="3"/>
    </row>
    <row r="3" spans="1:9" s="9" customFormat="1" ht="24" customHeight="1" x14ac:dyDescent="0.3">
      <c r="A3" s="5"/>
      <c r="B3" s="25" t="str">
        <f>Wochenanfang</f>
        <v>Montag</v>
      </c>
      <c r="C3" s="26" t="str">
        <f t="shared" ref="C3:H3" si="0">TEXT(C4,"TTTT")</f>
        <v>Dienstag</v>
      </c>
      <c r="D3" s="26" t="str">
        <f t="shared" si="0"/>
        <v>Mittwoch</v>
      </c>
      <c r="E3" s="26" t="str">
        <f t="shared" si="0"/>
        <v>Donnerstag</v>
      </c>
      <c r="F3" s="26" t="str">
        <f t="shared" si="0"/>
        <v>Freitag</v>
      </c>
      <c r="G3" s="26" t="str">
        <f t="shared" si="0"/>
        <v>Samstag</v>
      </c>
      <c r="H3" s="27" t="str">
        <f t="shared" si="0"/>
        <v>Sonntag</v>
      </c>
    </row>
    <row r="4" spans="1:9" s="9" customFormat="1" ht="24" customHeight="1" x14ac:dyDescent="0.3">
      <c r="A4" s="4"/>
      <c r="B4" s="17">
        <f t="array" ref="B4:H4">TageUndWochen+DATE(KalenderJahr,3,1)-WEEKDAY(DATE(KalenderJahr,3,1),(Wochenanfang="Montag")+1)+1</f>
        <v>46076</v>
      </c>
      <c r="C4" s="11">
        <v>46077</v>
      </c>
      <c r="D4" s="11">
        <v>46078</v>
      </c>
      <c r="E4" s="11">
        <v>46079</v>
      </c>
      <c r="F4" s="11">
        <v>46080</v>
      </c>
      <c r="G4" s="13">
        <v>46081</v>
      </c>
      <c r="H4" s="18">
        <v>46082</v>
      </c>
    </row>
    <row r="5" spans="1:9" s="10" customFormat="1" ht="56.1" customHeight="1" x14ac:dyDescent="0.3">
      <c r="A5" s="6"/>
      <c r="B5" s="19"/>
      <c r="C5" s="12"/>
      <c r="D5" s="12"/>
      <c r="E5" s="12"/>
      <c r="F5" s="12"/>
      <c r="G5" s="12"/>
      <c r="H5" s="20"/>
    </row>
    <row r="6" spans="1:9" s="9" customFormat="1" ht="24" customHeight="1" x14ac:dyDescent="0.3">
      <c r="A6" s="4"/>
      <c r="B6" s="21">
        <f t="array" ref="B6:H6">TageUndWochen+DATE(KalenderJahr,3,1)-WEEKDAY(DATE(KalenderJahr,3,1),(Wochenanfang="Montag")+1)+8</f>
        <v>46083</v>
      </c>
      <c r="C6" s="13">
        <v>46084</v>
      </c>
      <c r="D6" s="13">
        <v>46085</v>
      </c>
      <c r="E6" s="13">
        <v>46086</v>
      </c>
      <c r="F6" s="13">
        <v>46087</v>
      </c>
      <c r="G6" s="13">
        <v>46088</v>
      </c>
      <c r="H6" s="18">
        <v>46089</v>
      </c>
    </row>
    <row r="7" spans="1:9" s="10" customFormat="1" ht="56.1" customHeight="1" x14ac:dyDescent="0.3">
      <c r="A7" s="6"/>
      <c r="B7" s="19"/>
      <c r="C7" s="12"/>
      <c r="D7" s="12"/>
      <c r="E7" s="12"/>
      <c r="F7" s="12"/>
      <c r="G7" s="12"/>
      <c r="H7" s="20"/>
    </row>
    <row r="8" spans="1:9" s="9" customFormat="1" ht="24" customHeight="1" x14ac:dyDescent="0.3">
      <c r="A8" s="4"/>
      <c r="B8" s="21">
        <f t="array" ref="B8:H8">TageUndWochen+DATE(KalenderJahr,3,1)-WEEKDAY(DATE(KalenderJahr,3,1),(Wochenanfang="Montag")+1)+15</f>
        <v>46090</v>
      </c>
      <c r="C8" s="13">
        <v>46091</v>
      </c>
      <c r="D8" s="13">
        <v>46092</v>
      </c>
      <c r="E8" s="13">
        <v>46093</v>
      </c>
      <c r="F8" s="13">
        <v>46094</v>
      </c>
      <c r="G8" s="13">
        <v>46095</v>
      </c>
      <c r="H8" s="18">
        <v>46096</v>
      </c>
    </row>
    <row r="9" spans="1:9" s="10" customFormat="1" ht="56.1" customHeight="1" x14ac:dyDescent="0.3">
      <c r="A9" s="6"/>
      <c r="B9" s="19"/>
      <c r="C9" s="12"/>
      <c r="D9" s="12"/>
      <c r="E9" s="12"/>
      <c r="F9" s="12"/>
      <c r="G9" s="12"/>
      <c r="H9" s="20"/>
    </row>
    <row r="10" spans="1:9" s="9" customFormat="1" ht="24" customHeight="1" x14ac:dyDescent="0.3">
      <c r="A10" s="4"/>
      <c r="B10" s="21">
        <f t="array" ref="B10:H10">TageUndWochen+DATE(KalenderJahr,3,1)-WEEKDAY(DATE(KalenderJahr,3,1),(Wochenanfang="Montag")+1)+22</f>
        <v>46097</v>
      </c>
      <c r="C10" s="13">
        <v>46098</v>
      </c>
      <c r="D10" s="13">
        <v>46099</v>
      </c>
      <c r="E10" s="13">
        <v>46100</v>
      </c>
      <c r="F10" s="13">
        <v>46101</v>
      </c>
      <c r="G10" s="13">
        <v>46102</v>
      </c>
      <c r="H10" s="18">
        <v>46103</v>
      </c>
    </row>
    <row r="11" spans="1:9" s="10" customFormat="1" ht="56.1" customHeight="1" x14ac:dyDescent="0.3">
      <c r="A11" s="6"/>
      <c r="B11" s="19"/>
      <c r="C11" s="12"/>
      <c r="D11" s="12"/>
      <c r="E11" s="12"/>
      <c r="F11" s="12"/>
      <c r="G11" s="12"/>
      <c r="H11" s="20"/>
    </row>
    <row r="12" spans="1:9" s="9" customFormat="1" ht="24" customHeight="1" x14ac:dyDescent="0.3">
      <c r="A12" s="4"/>
      <c r="B12" s="21">
        <f t="array" ref="B12:H12">TageUndWochen+DATE(KalenderJahr,3,1)-WEEKDAY(DATE(KalenderJahr,3,1),(Wochenanfang="Montag")+1)+29</f>
        <v>46104</v>
      </c>
      <c r="C12" s="13">
        <v>46105</v>
      </c>
      <c r="D12" s="13">
        <v>46106</v>
      </c>
      <c r="E12" s="13">
        <v>46107</v>
      </c>
      <c r="F12" s="13">
        <v>46108</v>
      </c>
      <c r="G12" s="13">
        <v>46109</v>
      </c>
      <c r="H12" s="18">
        <v>46110</v>
      </c>
    </row>
    <row r="13" spans="1:9" s="10" customFormat="1" ht="56.1" customHeight="1" x14ac:dyDescent="0.3">
      <c r="A13" s="6"/>
      <c r="B13" s="19"/>
      <c r="C13" s="12"/>
      <c r="D13" s="12"/>
      <c r="E13" s="12"/>
      <c r="F13" s="12"/>
      <c r="G13" s="39" t="s">
        <v>18</v>
      </c>
      <c r="H13" s="20"/>
    </row>
    <row r="14" spans="1:9" s="9" customFormat="1" ht="24" customHeight="1" x14ac:dyDescent="0.3">
      <c r="A14" s="4"/>
      <c r="B14" s="58">
        <f t="array" ref="B14:C14">TageUndWochen+DATE(KalenderJahr,3,1)-WEEKDAY(DATE(KalenderJahr,3,1),(Wochenanfang="Montag")+1)+36</f>
        <v>46111</v>
      </c>
      <c r="C14" s="56">
        <v>46112</v>
      </c>
      <c r="D14" s="60" t="s">
        <v>0</v>
      </c>
      <c r="E14" s="60"/>
      <c r="F14" s="60"/>
      <c r="G14" s="60"/>
      <c r="H14" s="61"/>
    </row>
    <row r="15" spans="1:9" s="10" customFormat="1" ht="56.1" customHeight="1" thickBot="1" x14ac:dyDescent="0.35">
      <c r="A15" s="6"/>
      <c r="B15" s="23"/>
      <c r="C15" s="24"/>
      <c r="D15" s="69"/>
      <c r="E15" s="70"/>
      <c r="F15" s="70"/>
      <c r="G15" s="70"/>
      <c r="H15" s="71"/>
    </row>
  </sheetData>
  <mergeCells count="3">
    <mergeCell ref="B2:D2"/>
    <mergeCell ref="D14:H14"/>
    <mergeCell ref="D15:H15"/>
  </mergeCells>
  <conditionalFormatting sqref="B4:G4">
    <cfRule type="expression" dxfId="19" priority="1">
      <formula>DAY(B4)&gt;8</formula>
    </cfRule>
  </conditionalFormatting>
  <conditionalFormatting sqref="B12:H12 B14:C14">
    <cfRule type="expression" dxfId="18" priority="2">
      <formula>AND(DAY(B12)&gt;=1,DAY(B12)&lt;=15)</formula>
    </cfRule>
  </conditionalFormatting>
  <dataValidations count="8">
    <dataValidation allowBlank="1" showInputMessage="1" showErrorMessage="1" prompt="Monatskalender März" sqref="A1" xr:uid="{00000000-0002-0000-0200-000000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200-000001000000}"/>
    <dataValidation allowBlank="1" showInputMessage="1" showErrorMessage="1" prompt="Automatisch ermittelter Wochentag" sqref="C3:H3" xr:uid="{00000000-0002-0000-0200-000002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200-000003000000}"/>
    <dataValidation allowBlank="1" showInputMessage="1" showErrorMessage="1" prompt="Diese Zeile und die Zeilen 7, 9, 11, 13 und 15 sind Zellen zur Eingabe der Tagesnotizen, die sich auf den Kalendertag in der Zelle darüber beziehen." sqref="B5" xr:uid="{00000000-0002-0000-0200-000004000000}"/>
    <dataValidation allowBlank="1" showInputMessage="1" prompt="Geben Sie in dieser Zelle Monatsnotizen ein" sqref="D15:H15" xr:uid="{00000000-0002-0000-0200-000005000000}"/>
    <dataValidation allowBlank="1" showInputMessage="1" prompt="Geben Sie Monatsnotizen in der Zelle unten ein" sqref="D14:H14" xr:uid="{00000000-0002-0000-0200-000006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200-000007000000}"/>
  </dataValidations>
  <printOptions horizontalCentered="1"/>
  <pageMargins left="0.25" right="0.25" top="0.5" bottom="0.5" header="0.3" footer="0.3"/>
  <pageSetup paperSize="9" scale="99" orientation="landscape" r:id="rId1"/>
  <headerFooter differentFirst="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9" tint="0.59999389629810485"/>
    <pageSetUpPr fitToPage="1"/>
  </sheetPr>
  <dimension ref="A1:I15"/>
  <sheetViews>
    <sheetView showGridLines="0" showRowColHeaders="0" zoomScale="60" zoomScaleNormal="60" workbookViewId="0">
      <selection activeCell="M6" sqref="M6"/>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68" t="str">
        <f>"April "&amp;KalenderJahr</f>
        <v>April 2026</v>
      </c>
      <c r="C2" s="68"/>
      <c r="D2" s="68"/>
      <c r="E2" s="2"/>
      <c r="F2" s="2"/>
      <c r="G2" s="2"/>
      <c r="H2" s="3"/>
    </row>
    <row r="3" spans="1:9" s="9" customFormat="1" ht="24" customHeight="1" x14ac:dyDescent="0.3">
      <c r="A3" s="5"/>
      <c r="B3" s="25" t="str">
        <f>Wochenanfang</f>
        <v>Montag</v>
      </c>
      <c r="C3" s="26" t="str">
        <f t="shared" ref="C3:H3" si="0">TEXT(C4,"TTTT")</f>
        <v>Dienstag</v>
      </c>
      <c r="D3" s="26" t="str">
        <f t="shared" si="0"/>
        <v>Mittwoch</v>
      </c>
      <c r="E3" s="26" t="str">
        <f t="shared" si="0"/>
        <v>Donnerstag</v>
      </c>
      <c r="F3" s="26" t="str">
        <f t="shared" si="0"/>
        <v>Freitag</v>
      </c>
      <c r="G3" s="26" t="str">
        <f t="shared" si="0"/>
        <v>Samstag</v>
      </c>
      <c r="H3" s="27" t="str">
        <f t="shared" si="0"/>
        <v>Sonntag</v>
      </c>
    </row>
    <row r="4" spans="1:9" s="9" customFormat="1" ht="24" customHeight="1" x14ac:dyDescent="0.3">
      <c r="A4" s="4"/>
      <c r="B4" s="17">
        <f t="array" ref="B4:H4">TageUndWochen+DATE(KalenderJahr,4,1)-WEEKDAY(DATE(KalenderJahr,4,1),(Wochenanfang="Montag")+1)+1</f>
        <v>46111</v>
      </c>
      <c r="C4" s="13">
        <v>46112</v>
      </c>
      <c r="D4" s="56">
        <v>46113</v>
      </c>
      <c r="E4" s="56">
        <v>46114</v>
      </c>
      <c r="F4" s="56">
        <v>46115</v>
      </c>
      <c r="G4" s="56">
        <v>46116</v>
      </c>
      <c r="H4" s="18">
        <v>46117</v>
      </c>
    </row>
    <row r="5" spans="1:9" s="10" customFormat="1" ht="56.1" customHeight="1" x14ac:dyDescent="0.3">
      <c r="A5" s="6"/>
      <c r="B5" s="19"/>
      <c r="C5" s="12"/>
      <c r="D5" s="12"/>
      <c r="E5" s="12"/>
      <c r="F5" s="37" t="s">
        <v>8</v>
      </c>
      <c r="G5" s="48"/>
      <c r="H5" s="20"/>
    </row>
    <row r="6" spans="1:9" s="9" customFormat="1" ht="24" customHeight="1" x14ac:dyDescent="0.3">
      <c r="A6" s="4"/>
      <c r="B6" s="21">
        <f t="array" ref="B6:H6">TageUndWochen+DATE(KalenderJahr,4,1)-WEEKDAY(DATE(KalenderJahr,4,1),(Wochenanfang="Montag")+1)+8</f>
        <v>46118</v>
      </c>
      <c r="C6" s="13">
        <v>46119</v>
      </c>
      <c r="D6" s="13">
        <v>46120</v>
      </c>
      <c r="E6" s="13">
        <v>46121</v>
      </c>
      <c r="F6" s="13">
        <v>46122</v>
      </c>
      <c r="G6" s="13">
        <v>46123</v>
      </c>
      <c r="H6" s="18">
        <v>46124</v>
      </c>
    </row>
    <row r="7" spans="1:9" s="10" customFormat="1" ht="56.1" customHeight="1" x14ac:dyDescent="0.3">
      <c r="A7" s="6"/>
      <c r="B7" s="38" t="s">
        <v>9</v>
      </c>
      <c r="C7" s="12"/>
      <c r="D7" s="12"/>
      <c r="E7" s="12"/>
      <c r="F7" s="12"/>
      <c r="G7" s="12"/>
      <c r="H7" s="20"/>
    </row>
    <row r="8" spans="1:9" s="9" customFormat="1" ht="24" customHeight="1" x14ac:dyDescent="0.3">
      <c r="A8" s="4"/>
      <c r="B8" s="21">
        <f t="array" ref="B8:H8">TageUndWochen+DATE(KalenderJahr,4,1)-WEEKDAY(DATE(KalenderJahr,4,1),(Wochenanfang="Montag")+1)+15</f>
        <v>46125</v>
      </c>
      <c r="C8" s="13">
        <v>46126</v>
      </c>
      <c r="D8" s="13">
        <v>46127</v>
      </c>
      <c r="E8" s="13">
        <v>46128</v>
      </c>
      <c r="F8" s="13">
        <v>46129</v>
      </c>
      <c r="G8" s="13">
        <v>46130</v>
      </c>
      <c r="H8" s="18">
        <v>46131</v>
      </c>
    </row>
    <row r="9" spans="1:9" s="10" customFormat="1" ht="56.1" customHeight="1" x14ac:dyDescent="0.3">
      <c r="A9" s="6"/>
      <c r="B9" s="19"/>
      <c r="C9" s="12"/>
      <c r="D9" s="12"/>
      <c r="E9" s="12"/>
      <c r="F9" s="46"/>
      <c r="G9" s="49" t="s">
        <v>22</v>
      </c>
      <c r="H9" s="20"/>
    </row>
    <row r="10" spans="1:9" s="9" customFormat="1" ht="24" customHeight="1" x14ac:dyDescent="0.3">
      <c r="A10" s="4"/>
      <c r="B10" s="21">
        <f t="array" ref="B10:H10">TageUndWochen+DATE(KalenderJahr,4,1)-WEEKDAY(DATE(KalenderJahr,4,1),(Wochenanfang="Montag")+1)+22</f>
        <v>46132</v>
      </c>
      <c r="C10" s="13">
        <v>46133</v>
      </c>
      <c r="D10" s="13">
        <v>46134</v>
      </c>
      <c r="E10" s="13">
        <v>46135</v>
      </c>
      <c r="F10" s="13">
        <v>46136</v>
      </c>
      <c r="G10" s="13">
        <v>46137</v>
      </c>
      <c r="H10" s="18">
        <v>46138</v>
      </c>
    </row>
    <row r="11" spans="1:9" s="10" customFormat="1" ht="56.1" customHeight="1" x14ac:dyDescent="0.3">
      <c r="A11" s="6"/>
      <c r="B11" s="47"/>
      <c r="C11" s="12"/>
      <c r="D11" s="12"/>
      <c r="E11" s="12"/>
      <c r="F11" s="12"/>
      <c r="G11" s="51"/>
      <c r="H11" s="20"/>
    </row>
    <row r="12" spans="1:9" s="9" customFormat="1" ht="24" customHeight="1" x14ac:dyDescent="0.3">
      <c r="A12" s="4"/>
      <c r="B12" s="21">
        <f t="array" ref="B12:H12">TageUndWochen+DATE(KalenderJahr,4,1)-WEEKDAY(DATE(KalenderJahr,4,1),(Wochenanfang="Montag")+1)+29</f>
        <v>46139</v>
      </c>
      <c r="C12" s="13">
        <v>46140</v>
      </c>
      <c r="D12" s="13">
        <v>46141</v>
      </c>
      <c r="E12" s="11">
        <v>46142</v>
      </c>
      <c r="F12" s="11">
        <v>46143</v>
      </c>
      <c r="G12" s="11">
        <v>46144</v>
      </c>
      <c r="H12" s="22">
        <v>46145</v>
      </c>
    </row>
    <row r="13" spans="1:9" s="10" customFormat="1" ht="56.1" customHeight="1" x14ac:dyDescent="0.3">
      <c r="A13" s="6"/>
      <c r="B13" s="19"/>
      <c r="C13" s="12"/>
      <c r="D13" s="12"/>
      <c r="E13" s="12"/>
      <c r="F13" s="12"/>
      <c r="G13" s="12"/>
      <c r="H13" s="20"/>
    </row>
    <row r="14" spans="1:9" s="9" customFormat="1" ht="24" customHeight="1" x14ac:dyDescent="0.3">
      <c r="A14" s="4"/>
      <c r="B14" s="17">
        <f t="array" ref="B14:C14">TageUndWochen+DATE(KalenderJahr,4,1)-WEEKDAY(DATE(KalenderJahr,4,1),(Wochenanfang="Montag")+1)+36</f>
        <v>46146</v>
      </c>
      <c r="C14" s="11">
        <v>46147</v>
      </c>
      <c r="D14" s="60" t="s">
        <v>0</v>
      </c>
      <c r="E14" s="60"/>
      <c r="F14" s="60"/>
      <c r="G14" s="60"/>
      <c r="H14" s="61"/>
    </row>
    <row r="15" spans="1:9" s="10" customFormat="1" ht="56.1" customHeight="1" thickBot="1" x14ac:dyDescent="0.35">
      <c r="A15" s="6"/>
      <c r="B15" s="23"/>
      <c r="C15" s="24"/>
      <c r="D15" s="69" t="s">
        <v>16</v>
      </c>
      <c r="E15" s="70"/>
      <c r="F15" s="70"/>
      <c r="G15" s="70"/>
      <c r="H15" s="71"/>
    </row>
  </sheetData>
  <mergeCells count="3">
    <mergeCell ref="B2:D2"/>
    <mergeCell ref="D14:H14"/>
    <mergeCell ref="D15:H15"/>
  </mergeCells>
  <conditionalFormatting sqref="B4:G4">
    <cfRule type="expression" dxfId="17" priority="1">
      <formula>DAY(B4)&gt;8</formula>
    </cfRule>
  </conditionalFormatting>
  <conditionalFormatting sqref="B12:H12 B14:C14">
    <cfRule type="expression" dxfId="16" priority="2">
      <formula>AND(DAY(B12)&gt;=1,DAY(B12)&lt;=15)</formula>
    </cfRule>
  </conditionalFormatting>
  <dataValidations count="8">
    <dataValidation allowBlank="1" showInputMessage="1" showErrorMessage="1" prompt="Automatisch ermittelter Wochentag" sqref="C3:H3" xr:uid="{00000000-0002-0000-0300-000000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300-000001000000}"/>
    <dataValidation allowBlank="1" showInputMessage="1" showErrorMessage="1" prompt="Monatskalender April" sqref="A1" xr:uid="{00000000-0002-0000-0300-000002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300-000003000000}"/>
    <dataValidation allowBlank="1" showInputMessage="1" prompt="Geben Sie Monatsnotizen in der Zelle unten ein" sqref="D14:H14" xr:uid="{00000000-0002-0000-0300-000004000000}"/>
    <dataValidation allowBlank="1" showInputMessage="1" prompt="Geben Sie in dieser Zelle Monatsnotizen ein" sqref="D15:H15" xr:uid="{48E2F23F-AC86-4196-AD2D-553667350B22}"/>
    <dataValidation allowBlank="1" showInputMessage="1" showErrorMessage="1" prompt="Diese Zeile und die Zeilen 7, 9, 11, 13 und 15 sind Zellen zur Eingabe der Tagesnotizen, die sich auf den Kalendertag in der Zelle darüber beziehen." sqref="B5" xr:uid="{00000000-0002-0000-0300-000006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300-000007000000}"/>
  </dataValidations>
  <printOptions horizontalCentered="1"/>
  <pageMargins left="0.25" right="0.25" top="0.5" bottom="0.5" header="0.3" footer="0.3"/>
  <pageSetup paperSize="9" scale="99" orientation="landscape" r:id="rId1"/>
  <headerFooter differentFirst="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9" tint="0.59999389629810485"/>
    <pageSetUpPr fitToPage="1"/>
  </sheetPr>
  <dimension ref="A1:I15"/>
  <sheetViews>
    <sheetView showGridLines="0" showRowColHeaders="0" zoomScale="60" zoomScaleNormal="60" workbookViewId="0">
      <selection activeCell="D5" sqref="D5"/>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68" t="str">
        <f>"Mai "&amp;KalenderJahr</f>
        <v>Mai 2026</v>
      </c>
      <c r="C2" s="68"/>
      <c r="D2" s="68"/>
      <c r="E2" s="2"/>
      <c r="F2" s="2"/>
      <c r="G2" s="2"/>
      <c r="H2" s="3"/>
    </row>
    <row r="3" spans="1:9" s="9" customFormat="1" ht="24" customHeight="1" x14ac:dyDescent="0.3">
      <c r="A3" s="5"/>
      <c r="B3" s="25" t="str">
        <f>Wochenanfang</f>
        <v>Montag</v>
      </c>
      <c r="C3" s="26" t="str">
        <f t="shared" ref="C3:H3" si="0">TEXT(C4,"TTTT")</f>
        <v>Dienstag</v>
      </c>
      <c r="D3" s="26" t="str">
        <f t="shared" si="0"/>
        <v>Mittwoch</v>
      </c>
      <c r="E3" s="26" t="str">
        <f t="shared" si="0"/>
        <v>Donnerstag</v>
      </c>
      <c r="F3" s="26" t="str">
        <f t="shared" si="0"/>
        <v>Freitag</v>
      </c>
      <c r="G3" s="26" t="str">
        <f t="shared" si="0"/>
        <v>Samstag</v>
      </c>
      <c r="H3" s="27" t="str">
        <f t="shared" si="0"/>
        <v>Sonntag</v>
      </c>
    </row>
    <row r="4" spans="1:9" s="9" customFormat="1" ht="24" customHeight="1" x14ac:dyDescent="0.3">
      <c r="A4" s="4"/>
      <c r="B4" s="17">
        <f t="array" ref="B4:H4">TageUndWochen+DATE(KalenderJahr,5,1)-WEEKDAY(DATE(KalenderJahr,5,1),(Wochenanfang="Montag")+1)+1</f>
        <v>46139</v>
      </c>
      <c r="C4" s="11">
        <v>46140</v>
      </c>
      <c r="D4" s="11">
        <v>46141</v>
      </c>
      <c r="E4" s="13">
        <v>46142</v>
      </c>
      <c r="F4" s="13">
        <v>46143</v>
      </c>
      <c r="G4" s="13">
        <v>46144</v>
      </c>
      <c r="H4" s="18">
        <v>46145</v>
      </c>
    </row>
    <row r="5" spans="1:9" s="10" customFormat="1" ht="56.1" customHeight="1" x14ac:dyDescent="0.3">
      <c r="A5" s="6"/>
      <c r="B5" s="19"/>
      <c r="C5" s="12"/>
      <c r="D5" s="12"/>
      <c r="E5" s="46"/>
      <c r="F5" s="37" t="s">
        <v>10</v>
      </c>
      <c r="G5" s="48"/>
      <c r="H5" s="20"/>
    </row>
    <row r="6" spans="1:9" s="9" customFormat="1" ht="24" customHeight="1" x14ac:dyDescent="0.3">
      <c r="A6" s="4"/>
      <c r="B6" s="21">
        <f t="array" ref="B6:H6">TageUndWochen+DATE(KalenderJahr,5,1)-WEEKDAY(DATE(KalenderJahr,5,1),(Wochenanfang="Montag")+1)+8</f>
        <v>46146</v>
      </c>
      <c r="C6" s="13">
        <v>46147</v>
      </c>
      <c r="D6" s="13">
        <v>46148</v>
      </c>
      <c r="E6" s="13">
        <v>46149</v>
      </c>
      <c r="F6" s="13">
        <v>46150</v>
      </c>
      <c r="G6" s="13">
        <v>46151</v>
      </c>
      <c r="H6" s="18">
        <v>46152</v>
      </c>
    </row>
    <row r="7" spans="1:9" s="10" customFormat="1" ht="56.1" customHeight="1" x14ac:dyDescent="0.3">
      <c r="A7" s="6"/>
      <c r="B7" s="19"/>
      <c r="C7" s="12"/>
      <c r="D7" s="12"/>
      <c r="E7" s="12"/>
      <c r="F7" s="12"/>
      <c r="G7" s="51"/>
      <c r="H7" s="50" t="s">
        <v>23</v>
      </c>
    </row>
    <row r="8" spans="1:9" s="9" customFormat="1" ht="24" customHeight="1" x14ac:dyDescent="0.3">
      <c r="A8" s="4"/>
      <c r="B8" s="21">
        <f t="array" ref="B8:H8">TageUndWochen+DATE(KalenderJahr,5,1)-WEEKDAY(DATE(KalenderJahr,5,1),(Wochenanfang="Montag")+1)+15</f>
        <v>46153</v>
      </c>
      <c r="C8" s="13">
        <v>46154</v>
      </c>
      <c r="D8" s="13">
        <v>46155</v>
      </c>
      <c r="E8" s="13">
        <v>46156</v>
      </c>
      <c r="F8" s="13">
        <v>46157</v>
      </c>
      <c r="G8" s="13">
        <v>46158</v>
      </c>
      <c r="H8" s="18">
        <v>46159</v>
      </c>
    </row>
    <row r="9" spans="1:9" s="10" customFormat="1" ht="56.1" customHeight="1" x14ac:dyDescent="0.3">
      <c r="A9" s="6"/>
      <c r="B9" s="19"/>
      <c r="C9" s="12"/>
      <c r="D9" s="12"/>
      <c r="E9" s="37" t="s">
        <v>11</v>
      </c>
      <c r="F9" s="12"/>
      <c r="G9" s="12"/>
      <c r="H9" s="20"/>
    </row>
    <row r="10" spans="1:9" s="9" customFormat="1" ht="24" customHeight="1" x14ac:dyDescent="0.3">
      <c r="A10" s="4"/>
      <c r="B10" s="21">
        <f t="array" ref="B10:H10">TageUndWochen+DATE(KalenderJahr,5,1)-WEEKDAY(DATE(KalenderJahr,5,1),(Wochenanfang="Montag")+1)+22</f>
        <v>46160</v>
      </c>
      <c r="C10" s="13">
        <v>46161</v>
      </c>
      <c r="D10" s="13">
        <v>46162</v>
      </c>
      <c r="E10" s="13">
        <v>46163</v>
      </c>
      <c r="F10" s="13">
        <v>46164</v>
      </c>
      <c r="G10" s="13">
        <v>46165</v>
      </c>
      <c r="H10" s="18">
        <v>46166</v>
      </c>
    </row>
    <row r="11" spans="1:9" s="10" customFormat="1" ht="56.1" customHeight="1" x14ac:dyDescent="0.3">
      <c r="A11" s="6"/>
      <c r="B11" s="19"/>
      <c r="C11" s="12"/>
      <c r="D11" s="12"/>
      <c r="E11" s="12"/>
      <c r="F11" s="12"/>
      <c r="G11" s="51"/>
      <c r="H11" s="50" t="s">
        <v>24</v>
      </c>
    </row>
    <row r="12" spans="1:9" s="9" customFormat="1" ht="24" customHeight="1" x14ac:dyDescent="0.3">
      <c r="A12" s="4"/>
      <c r="B12" s="21">
        <f t="array" ref="B12:H12">TageUndWochen+DATE(KalenderJahr,5,1)-WEEKDAY(DATE(KalenderJahr,5,1),(Wochenanfang="Montag")+1)+29</f>
        <v>46167</v>
      </c>
      <c r="C12" s="56">
        <v>46168</v>
      </c>
      <c r="D12" s="56">
        <v>46169</v>
      </c>
      <c r="E12" s="56">
        <v>46170</v>
      </c>
      <c r="F12" s="56">
        <v>46171</v>
      </c>
      <c r="G12" s="13">
        <v>46172</v>
      </c>
      <c r="H12" s="18">
        <v>46173</v>
      </c>
    </row>
    <row r="13" spans="1:9" s="10" customFormat="1" ht="56.1" customHeight="1" x14ac:dyDescent="0.3">
      <c r="A13" s="6"/>
      <c r="B13" s="38" t="s">
        <v>12</v>
      </c>
      <c r="C13" s="12"/>
      <c r="D13" s="12"/>
      <c r="E13" s="46"/>
      <c r="F13" s="12"/>
      <c r="G13" s="12"/>
      <c r="H13" s="20"/>
    </row>
    <row r="14" spans="1:9" s="9" customFormat="1" ht="24" customHeight="1" x14ac:dyDescent="0.3">
      <c r="A14" s="4"/>
      <c r="B14" s="17">
        <f t="array" ref="B14:C14">TageUndWochen+DATE(KalenderJahr,5,1)-WEEKDAY(DATE(KalenderJahr,5,1),(Wochenanfang="Montag")+1)+36</f>
        <v>46174</v>
      </c>
      <c r="C14" s="11">
        <v>46175</v>
      </c>
      <c r="D14" s="60" t="s">
        <v>0</v>
      </c>
      <c r="E14" s="60"/>
      <c r="F14" s="60"/>
      <c r="G14" s="60"/>
      <c r="H14" s="61"/>
    </row>
    <row r="15" spans="1:9" s="10" customFormat="1" ht="56.1" customHeight="1" thickBot="1" x14ac:dyDescent="0.35">
      <c r="A15" s="6"/>
      <c r="B15" s="23"/>
      <c r="C15" s="24"/>
      <c r="D15" s="72"/>
      <c r="E15" s="72"/>
      <c r="F15" s="72"/>
      <c r="G15" s="72"/>
      <c r="H15" s="73"/>
    </row>
  </sheetData>
  <mergeCells count="3">
    <mergeCell ref="B2:D2"/>
    <mergeCell ref="D14:H14"/>
    <mergeCell ref="D15:H15"/>
  </mergeCells>
  <conditionalFormatting sqref="B4:G4">
    <cfRule type="expression" dxfId="15" priority="1">
      <formula>DAY(B4)&gt;8</formula>
    </cfRule>
  </conditionalFormatting>
  <conditionalFormatting sqref="B12:H12 B14:C14">
    <cfRule type="expression" dxfId="14" priority="2">
      <formula>AND(DAY(B12)&gt;=1,DAY(B12)&lt;=15)</formula>
    </cfRule>
  </conditionalFormatting>
  <dataValidations count="8">
    <dataValidation allowBlank="1" showInputMessage="1" showErrorMessage="1" prompt="Automatisch ermittelter Wochentag" sqref="C3:H3" xr:uid="{00000000-0002-0000-0400-000000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400-000001000000}"/>
    <dataValidation allowBlank="1" showInputMessage="1" showErrorMessage="1" prompt="Monatskalender Mai" sqref="A1" xr:uid="{00000000-0002-0000-0400-000002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400-000003000000}"/>
    <dataValidation allowBlank="1" showInputMessage="1" showErrorMessage="1" prompt="Diese Zeile und die Zeilen 7, 9, 11, 13 und 15 sind Zellen zur Eingabe der Tagesnotizen, die sich auf den Kalendertag in der Zelle darüber beziehen." sqref="B5" xr:uid="{00000000-0002-0000-0400-000004000000}"/>
    <dataValidation allowBlank="1" showInputMessage="1" prompt="Geben Sie in dieser Zelle Monatsnotizen ein" sqref="D15:H15" xr:uid="{00000000-0002-0000-0400-000005000000}"/>
    <dataValidation allowBlank="1" showInputMessage="1" prompt="Geben Sie Monatsnotizen in der Zelle unten ein" sqref="D14:H14" xr:uid="{00000000-0002-0000-0400-000006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400-000007000000}"/>
  </dataValidations>
  <printOptions horizontalCentered="1"/>
  <pageMargins left="0.25" right="0.25" top="0.5" bottom="0.5" header="0.3" footer="0.3"/>
  <pageSetup paperSize="9" scale="99" orientation="landscape" r:id="rId1"/>
  <headerFooter differentFirst="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7" tint="0.59999389629810485"/>
    <pageSetUpPr fitToPage="1"/>
  </sheetPr>
  <dimension ref="A1:I15"/>
  <sheetViews>
    <sheetView showGridLines="0" showRowColHeaders="0" zoomScale="60" zoomScaleNormal="60" workbookViewId="0">
      <selection activeCell="B9" sqref="B9"/>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74" t="str">
        <f>"Juni "&amp;KalenderJahr</f>
        <v>Juni 2026</v>
      </c>
      <c r="C2" s="74"/>
      <c r="D2" s="74"/>
      <c r="E2" s="2"/>
      <c r="F2" s="2"/>
      <c r="G2" s="2"/>
      <c r="H2" s="3"/>
    </row>
    <row r="3" spans="1:9" s="9" customFormat="1" ht="24" customHeight="1" x14ac:dyDescent="0.3">
      <c r="A3" s="5"/>
      <c r="B3" s="28" t="str">
        <f>Wochenanfang</f>
        <v>Montag</v>
      </c>
      <c r="C3" s="29" t="str">
        <f t="shared" ref="C3:H3" si="0">TEXT(C4,"TTTT")</f>
        <v>Dienstag</v>
      </c>
      <c r="D3" s="29" t="str">
        <f t="shared" si="0"/>
        <v>Mittwoch</v>
      </c>
      <c r="E3" s="29" t="str">
        <f t="shared" si="0"/>
        <v>Donnerstag</v>
      </c>
      <c r="F3" s="29" t="str">
        <f t="shared" si="0"/>
        <v>Freitag</v>
      </c>
      <c r="G3" s="29" t="str">
        <f t="shared" si="0"/>
        <v>Samstag</v>
      </c>
      <c r="H3" s="30" t="str">
        <f t="shared" si="0"/>
        <v>Sonntag</v>
      </c>
    </row>
    <row r="4" spans="1:9" s="9" customFormat="1" ht="24" customHeight="1" x14ac:dyDescent="0.3">
      <c r="A4" s="4"/>
      <c r="B4" s="17">
        <f t="array" ref="B4:H4">TageUndWochen+DATE(KalenderJahr,6,1)-WEEKDAY(DATE(KalenderJahr,6,1),(Wochenanfang="Montag")+1)+1</f>
        <v>46174</v>
      </c>
      <c r="C4" s="11">
        <v>46175</v>
      </c>
      <c r="D4" s="11">
        <v>46176</v>
      </c>
      <c r="E4" s="11">
        <v>46177</v>
      </c>
      <c r="F4" s="11">
        <v>46178</v>
      </c>
      <c r="G4" s="11">
        <v>46179</v>
      </c>
      <c r="H4" s="18">
        <v>46180</v>
      </c>
    </row>
    <row r="5" spans="1:9" s="10" customFormat="1" ht="56.1" customHeight="1" x14ac:dyDescent="0.3">
      <c r="A5" s="6"/>
      <c r="B5" s="19"/>
      <c r="C5" s="12"/>
      <c r="D5" s="12"/>
      <c r="E5" s="52" t="s">
        <v>25</v>
      </c>
      <c r="F5" s="12"/>
      <c r="G5" s="12"/>
      <c r="H5" s="20"/>
    </row>
    <row r="6" spans="1:9" s="9" customFormat="1" ht="24" customHeight="1" x14ac:dyDescent="0.3">
      <c r="A6" s="4"/>
      <c r="B6" s="21">
        <f t="array" ref="B6:H6">TageUndWochen+DATE(KalenderJahr,6,1)-WEEKDAY(DATE(KalenderJahr,6,1),(Wochenanfang="Montag")+1)+8</f>
        <v>46181</v>
      </c>
      <c r="C6" s="13">
        <v>46182</v>
      </c>
      <c r="D6" s="13">
        <v>46183</v>
      </c>
      <c r="E6" s="13">
        <v>46184</v>
      </c>
      <c r="F6" s="13">
        <v>46185</v>
      </c>
      <c r="G6" s="13">
        <v>46186</v>
      </c>
      <c r="H6" s="18">
        <v>46187</v>
      </c>
    </row>
    <row r="7" spans="1:9" s="10" customFormat="1" ht="56.1" customHeight="1" x14ac:dyDescent="0.3">
      <c r="A7" s="6"/>
      <c r="B7" s="19"/>
      <c r="C7" s="12"/>
      <c r="D7" s="12"/>
      <c r="E7" s="12"/>
      <c r="F7" s="12"/>
      <c r="G7" s="51"/>
      <c r="H7" s="20"/>
    </row>
    <row r="8" spans="1:9" s="9" customFormat="1" ht="24" customHeight="1" x14ac:dyDescent="0.3">
      <c r="A8" s="4"/>
      <c r="B8" s="21">
        <f t="array" ref="B8:H8">TageUndWochen+DATE(KalenderJahr,6,1)-WEEKDAY(DATE(KalenderJahr,6,1),(Wochenanfang="Montag")+1)+15</f>
        <v>46188</v>
      </c>
      <c r="C8" s="13">
        <v>46189</v>
      </c>
      <c r="D8" s="13">
        <v>46190</v>
      </c>
      <c r="E8" s="13">
        <v>46191</v>
      </c>
      <c r="F8" s="13">
        <v>46192</v>
      </c>
      <c r="G8" s="13">
        <v>46193</v>
      </c>
      <c r="H8" s="18">
        <v>46194</v>
      </c>
    </row>
    <row r="9" spans="1:9" s="10" customFormat="1" ht="56.1" customHeight="1" x14ac:dyDescent="0.3">
      <c r="A9" s="6"/>
      <c r="B9" s="89"/>
      <c r="C9" s="12"/>
      <c r="D9" s="12"/>
      <c r="E9" s="12"/>
      <c r="F9" s="12"/>
      <c r="G9" s="12"/>
      <c r="H9" s="20"/>
    </row>
    <row r="10" spans="1:9" s="9" customFormat="1" ht="24" customHeight="1" x14ac:dyDescent="0.3">
      <c r="A10" s="4"/>
      <c r="B10" s="21">
        <f t="array" ref="B10:H10">TageUndWochen+DATE(KalenderJahr,6,1)-WEEKDAY(DATE(KalenderJahr,6,1),(Wochenanfang="Montag")+1)+22</f>
        <v>46195</v>
      </c>
      <c r="C10" s="13">
        <v>46196</v>
      </c>
      <c r="D10" s="13">
        <v>46197</v>
      </c>
      <c r="E10" s="13">
        <v>46198</v>
      </c>
      <c r="F10" s="13">
        <v>46199</v>
      </c>
      <c r="G10" s="13">
        <v>46200</v>
      </c>
      <c r="H10" s="18">
        <v>46201</v>
      </c>
    </row>
    <row r="11" spans="1:9" s="10" customFormat="1" ht="56.1" customHeight="1" x14ac:dyDescent="0.3">
      <c r="A11" s="6"/>
      <c r="B11" s="19"/>
      <c r="C11" s="12"/>
      <c r="D11" s="12"/>
      <c r="E11" s="12"/>
      <c r="F11" s="12"/>
      <c r="G11" s="53"/>
      <c r="H11" s="20"/>
    </row>
    <row r="12" spans="1:9" s="9" customFormat="1" ht="24" customHeight="1" x14ac:dyDescent="0.3">
      <c r="A12" s="4"/>
      <c r="B12" s="21">
        <f t="array" ref="B12:H12">TageUndWochen+DATE(KalenderJahr,6,1)-WEEKDAY(DATE(KalenderJahr,6,1),(Wochenanfang="Montag")+1)+29</f>
        <v>46202</v>
      </c>
      <c r="C12" s="13">
        <v>46203</v>
      </c>
      <c r="D12" s="13">
        <v>46204</v>
      </c>
      <c r="E12" s="13">
        <v>46205</v>
      </c>
      <c r="F12" s="13">
        <v>46206</v>
      </c>
      <c r="G12" s="13">
        <v>46207</v>
      </c>
      <c r="H12" s="18">
        <v>46208</v>
      </c>
    </row>
    <row r="13" spans="1:9" s="10" customFormat="1" ht="56.1" customHeight="1" x14ac:dyDescent="0.3">
      <c r="A13" s="6"/>
      <c r="B13" s="19"/>
      <c r="C13" s="12"/>
      <c r="D13" s="12"/>
      <c r="E13" s="12"/>
      <c r="F13" s="12"/>
      <c r="G13" s="51"/>
      <c r="H13" s="20"/>
    </row>
    <row r="14" spans="1:9" s="9" customFormat="1" ht="24" customHeight="1" x14ac:dyDescent="0.3">
      <c r="A14" s="4"/>
      <c r="B14" s="21">
        <f t="array" ref="B14:C14">TageUndWochen+DATE(KalenderJahr,6,1)-WEEKDAY(DATE(KalenderJahr,6,1),(Wochenanfang="Montag")+1)+36</f>
        <v>46209</v>
      </c>
      <c r="C14" s="11">
        <v>46210</v>
      </c>
      <c r="D14" s="60" t="s">
        <v>0</v>
      </c>
      <c r="E14" s="60"/>
      <c r="F14" s="60"/>
      <c r="G14" s="60"/>
      <c r="H14" s="61"/>
    </row>
    <row r="15" spans="1:9" s="10" customFormat="1" ht="56.1" customHeight="1" thickBot="1" x14ac:dyDescent="0.35">
      <c r="A15" s="6"/>
      <c r="B15" s="23"/>
      <c r="C15" s="24"/>
      <c r="D15" s="75"/>
      <c r="E15" s="76"/>
      <c r="F15" s="76"/>
      <c r="G15" s="76"/>
      <c r="H15" s="77"/>
    </row>
  </sheetData>
  <mergeCells count="3">
    <mergeCell ref="B2:D2"/>
    <mergeCell ref="D14:H14"/>
    <mergeCell ref="D15:H15"/>
  </mergeCells>
  <conditionalFormatting sqref="B4:G4">
    <cfRule type="expression" dxfId="13" priority="1">
      <formula>DAY(B4)&gt;8</formula>
    </cfRule>
  </conditionalFormatting>
  <conditionalFormatting sqref="B12:H12 B14:C14">
    <cfRule type="expression" dxfId="12" priority="2">
      <formula>AND(DAY(B12)&gt;=1,DAY(B12)&lt;=15)</formula>
    </cfRule>
  </conditionalFormatting>
  <dataValidations count="8">
    <dataValidation allowBlank="1" showInputMessage="1" showErrorMessage="1" prompt="Automatisch ermittelter Wochentag" sqref="C3:H3" xr:uid="{00000000-0002-0000-0500-000000000000}"/>
    <dataValidation allowBlank="1" showInputMessage="1" showErrorMessage="1" prompt="Monatskalender Juni" sqref="A1" xr:uid="{00000000-0002-0000-0500-000001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500-000002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500-000003000000}"/>
    <dataValidation allowBlank="1" showInputMessage="1" prompt="Geben Sie Monatsnotizen in der Zelle unten ein" sqref="D14:H14" xr:uid="{00000000-0002-0000-0500-000004000000}"/>
    <dataValidation allowBlank="1" showInputMessage="1" prompt="Geben Sie in dieser Zelle Monatsnotizen ein" sqref="D15:H15" xr:uid="{EE51A225-38D6-4386-8BE6-03AAFE9A9A36}"/>
    <dataValidation allowBlank="1" showInputMessage="1" showErrorMessage="1" prompt="Diese Zeile und die Zeilen 7, 9, 11, 13 und 15 sind Zellen zur Eingabe der Tagesnotizen, die sich auf den Kalendertag in der Zelle darüber beziehen." sqref="B5" xr:uid="{00000000-0002-0000-0500-000006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500-000007000000}"/>
  </dataValidations>
  <printOptions horizontalCentered="1"/>
  <pageMargins left="0.25" right="0.25" top="0.5" bottom="0.5" header="0.3" footer="0.3"/>
  <pageSetup paperSize="9" scale="99" orientation="landscape" r:id="rId1"/>
  <headerFooter differentFirst="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7" tint="0.59999389629810485"/>
    <pageSetUpPr fitToPage="1"/>
  </sheetPr>
  <dimension ref="A1:I15"/>
  <sheetViews>
    <sheetView showGridLines="0" showRowColHeaders="0" zoomScale="60" zoomScaleNormal="60" workbookViewId="0">
      <selection activeCell="D15" sqref="D15:H15"/>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74" t="str">
        <f>"Juli "&amp;KalenderJahr</f>
        <v>Juli 2026</v>
      </c>
      <c r="C2" s="74"/>
      <c r="D2" s="74"/>
      <c r="E2" s="2"/>
      <c r="F2" s="2"/>
      <c r="G2" s="2"/>
      <c r="H2" s="3"/>
    </row>
    <row r="3" spans="1:9" s="9" customFormat="1" ht="24" customHeight="1" x14ac:dyDescent="0.3">
      <c r="A3" s="5"/>
      <c r="B3" s="28" t="str">
        <f>Wochenanfang</f>
        <v>Montag</v>
      </c>
      <c r="C3" s="29" t="str">
        <f t="shared" ref="C3:H3" si="0">TEXT(C4,"TTTT")</f>
        <v>Dienstag</v>
      </c>
      <c r="D3" s="29" t="str">
        <f t="shared" si="0"/>
        <v>Mittwoch</v>
      </c>
      <c r="E3" s="29" t="str">
        <f t="shared" si="0"/>
        <v>Donnerstag</v>
      </c>
      <c r="F3" s="29" t="str">
        <f t="shared" si="0"/>
        <v>Freitag</v>
      </c>
      <c r="G3" s="29" t="str">
        <f t="shared" si="0"/>
        <v>Samstag</v>
      </c>
      <c r="H3" s="30" t="str">
        <f t="shared" si="0"/>
        <v>Sonntag</v>
      </c>
    </row>
    <row r="4" spans="1:9" s="9" customFormat="1" ht="24" customHeight="1" x14ac:dyDescent="0.3">
      <c r="A4" s="4"/>
      <c r="B4" s="17">
        <f t="array" ref="B4:H4">TageUndWochen+DATE(KalenderJahr,7,1)-WEEKDAY(DATE(KalenderJahr,7,1),(Wochenanfang="Montag")+1)+1</f>
        <v>46202</v>
      </c>
      <c r="C4" s="13">
        <v>46203</v>
      </c>
      <c r="D4" s="13">
        <v>46204</v>
      </c>
      <c r="E4" s="13">
        <v>46205</v>
      </c>
      <c r="F4" s="13">
        <v>46206</v>
      </c>
      <c r="G4" s="56">
        <v>46207</v>
      </c>
      <c r="H4" s="57">
        <v>46208</v>
      </c>
    </row>
    <row r="5" spans="1:9" s="10" customFormat="1" ht="56.1" customHeight="1" x14ac:dyDescent="0.3">
      <c r="A5" s="6"/>
      <c r="B5" s="19"/>
      <c r="C5" s="12"/>
      <c r="D5" s="12"/>
      <c r="E5" s="12"/>
      <c r="F5" s="12"/>
      <c r="G5" s="12"/>
      <c r="H5" s="20"/>
    </row>
    <row r="6" spans="1:9" s="9" customFormat="1" ht="24" customHeight="1" x14ac:dyDescent="0.3">
      <c r="A6" s="4"/>
      <c r="B6" s="58">
        <f t="array" ref="B6:H6">TageUndWochen+DATE(KalenderJahr,7,1)-WEEKDAY(DATE(KalenderJahr,7,1),(Wochenanfang="Montag")+1)+8</f>
        <v>46209</v>
      </c>
      <c r="C6" s="56">
        <v>46210</v>
      </c>
      <c r="D6" s="56">
        <v>46211</v>
      </c>
      <c r="E6" s="56">
        <v>46212</v>
      </c>
      <c r="F6" s="56">
        <v>46213</v>
      </c>
      <c r="G6" s="56">
        <v>46214</v>
      </c>
      <c r="H6" s="57">
        <v>46215</v>
      </c>
    </row>
    <row r="7" spans="1:9" s="10" customFormat="1" ht="56.1" customHeight="1" x14ac:dyDescent="0.3">
      <c r="A7" s="6"/>
      <c r="B7" s="19"/>
      <c r="C7" s="12"/>
      <c r="D7" s="12"/>
      <c r="E7" s="12"/>
      <c r="F7" s="12"/>
      <c r="G7" s="51"/>
      <c r="H7" s="20"/>
    </row>
    <row r="8" spans="1:9" s="9" customFormat="1" ht="24" customHeight="1" x14ac:dyDescent="0.3">
      <c r="A8" s="4"/>
      <c r="B8" s="58">
        <f t="array" ref="B8:H8">TageUndWochen+DATE(KalenderJahr,7,1)-WEEKDAY(DATE(KalenderJahr,7,1),(Wochenanfang="Montag")+1)+15</f>
        <v>46216</v>
      </c>
      <c r="C8" s="56">
        <v>46217</v>
      </c>
      <c r="D8" s="56">
        <v>46218</v>
      </c>
      <c r="E8" s="56">
        <v>46219</v>
      </c>
      <c r="F8" s="56">
        <v>46220</v>
      </c>
      <c r="G8" s="56">
        <v>46221</v>
      </c>
      <c r="H8" s="57">
        <v>46222</v>
      </c>
    </row>
    <row r="9" spans="1:9" s="10" customFormat="1" ht="56.1" customHeight="1" x14ac:dyDescent="0.3">
      <c r="A9" s="6"/>
      <c r="B9" s="19"/>
      <c r="C9" s="12"/>
      <c r="D9" s="12"/>
      <c r="E9" s="12"/>
      <c r="F9" s="12"/>
      <c r="G9" s="12"/>
      <c r="H9" s="20"/>
    </row>
    <row r="10" spans="1:9" s="9" customFormat="1" ht="24" customHeight="1" x14ac:dyDescent="0.3">
      <c r="A10" s="4"/>
      <c r="B10" s="58">
        <f t="array" ref="B10:H10">TageUndWochen+DATE(KalenderJahr,7,1)-WEEKDAY(DATE(KalenderJahr,7,1),(Wochenanfang="Montag")+1)+22</f>
        <v>46223</v>
      </c>
      <c r="C10" s="56">
        <v>46224</v>
      </c>
      <c r="D10" s="56">
        <v>46225</v>
      </c>
      <c r="E10" s="56">
        <v>46226</v>
      </c>
      <c r="F10" s="56">
        <v>46227</v>
      </c>
      <c r="G10" s="56">
        <v>46228</v>
      </c>
      <c r="H10" s="57">
        <v>46229</v>
      </c>
    </row>
    <row r="11" spans="1:9" s="10" customFormat="1" ht="56.1" customHeight="1" x14ac:dyDescent="0.3">
      <c r="A11" s="6"/>
      <c r="B11" s="19"/>
      <c r="C11" s="12"/>
      <c r="D11" s="12"/>
      <c r="E11" s="12"/>
      <c r="F11" s="12"/>
      <c r="G11" s="51"/>
      <c r="H11" s="20"/>
    </row>
    <row r="12" spans="1:9" s="9" customFormat="1" ht="24" customHeight="1" x14ac:dyDescent="0.3">
      <c r="A12" s="4"/>
      <c r="B12" s="58">
        <f t="array" ref="B12:H12">TageUndWochen+DATE(KalenderJahr,7,1)-WEEKDAY(DATE(KalenderJahr,7,1),(Wochenanfang="Montag")+1)+29</f>
        <v>46230</v>
      </c>
      <c r="C12" s="56">
        <v>46231</v>
      </c>
      <c r="D12" s="56">
        <v>46232</v>
      </c>
      <c r="E12" s="56">
        <v>46233</v>
      </c>
      <c r="F12" s="56">
        <v>46234</v>
      </c>
      <c r="G12" s="11">
        <v>46235</v>
      </c>
      <c r="H12" s="22">
        <v>46236</v>
      </c>
    </row>
    <row r="13" spans="1:9" s="10" customFormat="1" ht="56.1" customHeight="1" x14ac:dyDescent="0.3">
      <c r="A13" s="6"/>
      <c r="B13" s="19"/>
      <c r="C13" s="12"/>
      <c r="D13" s="12"/>
      <c r="E13" s="12"/>
      <c r="F13" s="12"/>
      <c r="G13" s="12"/>
      <c r="H13" s="20"/>
    </row>
    <row r="14" spans="1:9" s="9" customFormat="1" ht="24" customHeight="1" x14ac:dyDescent="0.3">
      <c r="A14" s="4"/>
      <c r="B14" s="17">
        <f t="array" ref="B14:C14">TageUndWochen+DATE(KalenderJahr,7,1)-WEEKDAY(DATE(KalenderJahr,7,1),(Wochenanfang="Montag")+1)+36</f>
        <v>46237</v>
      </c>
      <c r="C14" s="11">
        <v>46238</v>
      </c>
      <c r="D14" s="60" t="s">
        <v>0</v>
      </c>
      <c r="E14" s="60"/>
      <c r="F14" s="60"/>
      <c r="G14" s="60"/>
      <c r="H14" s="61"/>
    </row>
    <row r="15" spans="1:9" s="10" customFormat="1" ht="56.1" customHeight="1" thickBot="1" x14ac:dyDescent="0.35">
      <c r="A15" s="6"/>
      <c r="B15" s="23"/>
      <c r="C15" s="24"/>
      <c r="D15" s="75"/>
      <c r="E15" s="76"/>
      <c r="F15" s="76"/>
      <c r="G15" s="76"/>
      <c r="H15" s="77"/>
    </row>
  </sheetData>
  <mergeCells count="3">
    <mergeCell ref="B2:D2"/>
    <mergeCell ref="D14:H14"/>
    <mergeCell ref="D15:H15"/>
  </mergeCells>
  <conditionalFormatting sqref="B4:G4">
    <cfRule type="expression" dxfId="11" priority="1">
      <formula>DAY(B4)&gt;8</formula>
    </cfRule>
  </conditionalFormatting>
  <conditionalFormatting sqref="B12:H12 B14:C14">
    <cfRule type="expression" dxfId="10" priority="2">
      <formula>AND(DAY(B12)&gt;=1,DAY(B12)&lt;=15)</formula>
    </cfRule>
  </conditionalFormatting>
  <dataValidations count="8">
    <dataValidation allowBlank="1" showInputMessage="1" showErrorMessage="1" prompt="Automatisch ermittelter Wochentag" sqref="C3:H3" xr:uid="{00000000-0002-0000-0600-000000000000}"/>
    <dataValidation allowBlank="1" showInputMessage="1" showErrorMessage="1" prompt="Monatskalender Juli" sqref="A1" xr:uid="{00000000-0002-0000-0600-000001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600-000002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600-000003000000}"/>
    <dataValidation allowBlank="1" showInputMessage="1" showErrorMessage="1" prompt="Diese Zeile und die Zeilen 7, 9, 11, 13 und 15 sind Zellen zur Eingabe der Tagesnotizen, die sich auf den Kalendertag in der Zelle darüber beziehen." sqref="B5" xr:uid="{00000000-0002-0000-0600-000004000000}"/>
    <dataValidation allowBlank="1" showInputMessage="1" prompt="Geben Sie in dieser Zelle Monatsnotizen ein" sqref="D15:H15" xr:uid="{02E17A73-F03F-4760-86BE-3214E0FC6C25}"/>
    <dataValidation allowBlank="1" showInputMessage="1" prompt="Geben Sie Monatsnotizen in der Zelle unten ein" sqref="D14:H14" xr:uid="{00000000-0002-0000-0600-000006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600-000007000000}"/>
  </dataValidations>
  <printOptions horizontalCentered="1"/>
  <pageMargins left="0.25" right="0.25" top="0.5" bottom="0.5" header="0.3" footer="0.3"/>
  <pageSetup paperSize="9" scale="99" orientation="landscape" r:id="rId1"/>
  <headerFooter differentFirst="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7" tint="0.59999389629810485"/>
    <pageSetUpPr fitToPage="1"/>
  </sheetPr>
  <dimension ref="A1:I15"/>
  <sheetViews>
    <sheetView showGridLines="0" showRowColHeaders="0" zoomScale="60" zoomScaleNormal="60" workbookViewId="0">
      <selection activeCell="L8" sqref="L8"/>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74" t="str">
        <f>"August "&amp;KalenderJahr</f>
        <v>August 2026</v>
      </c>
      <c r="C2" s="74"/>
      <c r="D2" s="74"/>
      <c r="E2" s="2"/>
      <c r="F2" s="2"/>
      <c r="G2" s="2"/>
      <c r="H2" s="3"/>
    </row>
    <row r="3" spans="1:9" s="9" customFormat="1" ht="24" customHeight="1" x14ac:dyDescent="0.3">
      <c r="A3" s="5"/>
      <c r="B3" s="28" t="str">
        <f>Wochenanfang</f>
        <v>Montag</v>
      </c>
      <c r="C3" s="29" t="str">
        <f t="shared" ref="C3:H3" si="0">TEXT(C4,"TTTT")</f>
        <v>Dienstag</v>
      </c>
      <c r="D3" s="29" t="str">
        <f t="shared" si="0"/>
        <v>Mittwoch</v>
      </c>
      <c r="E3" s="29" t="str">
        <f t="shared" si="0"/>
        <v>Donnerstag</v>
      </c>
      <c r="F3" s="29" t="str">
        <f t="shared" si="0"/>
        <v>Freitag</v>
      </c>
      <c r="G3" s="29" t="str">
        <f t="shared" si="0"/>
        <v>Samstag</v>
      </c>
      <c r="H3" s="30" t="str">
        <f t="shared" si="0"/>
        <v>Sonntag</v>
      </c>
    </row>
    <row r="4" spans="1:9" s="9" customFormat="1" ht="24" customHeight="1" x14ac:dyDescent="0.3">
      <c r="A4" s="4"/>
      <c r="B4" s="17">
        <f t="array" ref="B4:H4">TageUndWochen+DATE(KalenderJahr,8,1)-WEEKDAY(DATE(KalenderJahr,8,1),(Wochenanfang="Montag")+1)+1</f>
        <v>46230</v>
      </c>
      <c r="C4" s="11">
        <v>46231</v>
      </c>
      <c r="D4" s="11">
        <v>46232</v>
      </c>
      <c r="E4" s="11">
        <v>46233</v>
      </c>
      <c r="F4" s="13">
        <v>46234</v>
      </c>
      <c r="G4" s="56">
        <v>46235</v>
      </c>
      <c r="H4" s="57">
        <v>46236</v>
      </c>
    </row>
    <row r="5" spans="1:9" s="10" customFormat="1" ht="56.1" customHeight="1" x14ac:dyDescent="0.3">
      <c r="A5" s="6"/>
      <c r="B5" s="19"/>
      <c r="C5" s="12"/>
      <c r="D5" s="12"/>
      <c r="E5" s="12"/>
      <c r="F5" s="12"/>
      <c r="G5" s="54"/>
      <c r="H5" s="20"/>
    </row>
    <row r="6" spans="1:9" s="9" customFormat="1" ht="24" customHeight="1" x14ac:dyDescent="0.3">
      <c r="A6" s="4"/>
      <c r="B6" s="58">
        <f t="array" ref="B6:H6">TageUndWochen+DATE(KalenderJahr,8,1)-WEEKDAY(DATE(KalenderJahr,8,1),(Wochenanfang="Montag")+1)+8</f>
        <v>46237</v>
      </c>
      <c r="C6" s="56">
        <v>46238</v>
      </c>
      <c r="D6" s="56">
        <v>46239</v>
      </c>
      <c r="E6" s="56">
        <v>46240</v>
      </c>
      <c r="F6" s="56">
        <v>46241</v>
      </c>
      <c r="G6" s="56">
        <v>46242</v>
      </c>
      <c r="H6" s="57">
        <v>46243</v>
      </c>
    </row>
    <row r="7" spans="1:9" s="10" customFormat="1" ht="56.1" customHeight="1" x14ac:dyDescent="0.3">
      <c r="A7" s="6"/>
      <c r="B7" s="19"/>
      <c r="C7" s="12"/>
      <c r="D7" s="12"/>
      <c r="E7" s="12"/>
      <c r="F7" s="12"/>
      <c r="G7" s="51"/>
      <c r="H7" s="20"/>
    </row>
    <row r="8" spans="1:9" s="9" customFormat="1" ht="24" customHeight="1" x14ac:dyDescent="0.3">
      <c r="A8" s="4"/>
      <c r="B8" s="58">
        <f t="array" ref="B8:H8">TageUndWochen+DATE(KalenderJahr,8,1)-WEEKDAY(DATE(KalenderJahr,8,1),(Wochenanfang="Montag")+1)+15</f>
        <v>46244</v>
      </c>
      <c r="C8" s="56">
        <v>46245</v>
      </c>
      <c r="D8" s="56">
        <v>46246</v>
      </c>
      <c r="E8" s="56">
        <v>46247</v>
      </c>
      <c r="F8" s="56">
        <v>46248</v>
      </c>
      <c r="G8" s="13">
        <v>46249</v>
      </c>
      <c r="H8" s="18">
        <v>46250</v>
      </c>
    </row>
    <row r="9" spans="1:9" s="10" customFormat="1" ht="56.1" customHeight="1" x14ac:dyDescent="0.3">
      <c r="A9" s="6"/>
      <c r="B9" s="19"/>
      <c r="C9" s="12"/>
      <c r="D9" s="12"/>
      <c r="E9" s="12"/>
      <c r="F9" s="12"/>
      <c r="G9" s="54"/>
      <c r="H9" s="20"/>
    </row>
    <row r="10" spans="1:9" s="9" customFormat="1" ht="24" customHeight="1" x14ac:dyDescent="0.3">
      <c r="A10" s="4"/>
      <c r="B10" s="21">
        <f t="array" ref="B10:H10">TageUndWochen+DATE(KalenderJahr,8,1)-WEEKDAY(DATE(KalenderJahr,8,1),(Wochenanfang="Montag")+1)+22</f>
        <v>46251</v>
      </c>
      <c r="C10" s="13">
        <v>46252</v>
      </c>
      <c r="D10" s="13">
        <v>46253</v>
      </c>
      <c r="E10" s="13">
        <v>46254</v>
      </c>
      <c r="F10" s="13">
        <v>46255</v>
      </c>
      <c r="G10" s="13">
        <v>46256</v>
      </c>
      <c r="H10" s="18">
        <v>46257</v>
      </c>
    </row>
    <row r="11" spans="1:9" s="10" customFormat="1" ht="56.1" customHeight="1" x14ac:dyDescent="0.3">
      <c r="A11" s="6"/>
      <c r="B11" s="19"/>
      <c r="C11" s="12"/>
      <c r="D11" s="12"/>
      <c r="E11" s="12"/>
      <c r="F11" s="12"/>
      <c r="G11" s="51"/>
      <c r="H11" s="20"/>
    </row>
    <row r="12" spans="1:9" s="9" customFormat="1" ht="24" customHeight="1" x14ac:dyDescent="0.3">
      <c r="A12" s="4"/>
      <c r="B12" s="21">
        <f t="array" ref="B12:H12">TageUndWochen+DATE(KalenderJahr,8,1)-WEEKDAY(DATE(KalenderJahr,8,1),(Wochenanfang="Montag")+1)+29</f>
        <v>46258</v>
      </c>
      <c r="C12" s="13">
        <v>46259</v>
      </c>
      <c r="D12" s="13">
        <v>46260</v>
      </c>
      <c r="E12" s="13">
        <v>46261</v>
      </c>
      <c r="F12" s="13">
        <v>46262</v>
      </c>
      <c r="G12" s="13">
        <v>46263</v>
      </c>
      <c r="H12" s="18">
        <v>46264</v>
      </c>
    </row>
    <row r="13" spans="1:9" s="10" customFormat="1" ht="56.1" customHeight="1" x14ac:dyDescent="0.3">
      <c r="A13" s="6"/>
      <c r="B13" s="19"/>
      <c r="C13" s="12"/>
      <c r="D13" s="12"/>
      <c r="E13" s="12"/>
      <c r="F13" s="12"/>
      <c r="G13" s="12"/>
      <c r="H13" s="20"/>
    </row>
    <row r="14" spans="1:9" s="9" customFormat="1" ht="24" customHeight="1" x14ac:dyDescent="0.3">
      <c r="A14" s="4"/>
      <c r="B14" s="21">
        <f t="array" ref="B14:C14">TageUndWochen+DATE(KalenderJahr,8,1)-WEEKDAY(DATE(KalenderJahr,8,1),(Wochenanfang="Montag")+1)+36</f>
        <v>46265</v>
      </c>
      <c r="C14" s="11">
        <v>46266</v>
      </c>
      <c r="D14" s="60" t="s">
        <v>0</v>
      </c>
      <c r="E14" s="60"/>
      <c r="F14" s="60"/>
      <c r="G14" s="60"/>
      <c r="H14" s="61"/>
    </row>
    <row r="15" spans="1:9" s="10" customFormat="1" ht="56.1" customHeight="1" thickBot="1" x14ac:dyDescent="0.35">
      <c r="A15" s="6"/>
      <c r="B15" s="23"/>
      <c r="C15" s="24"/>
      <c r="D15" s="78"/>
      <c r="E15" s="79"/>
      <c r="F15" s="79"/>
      <c r="G15" s="79"/>
      <c r="H15" s="80"/>
    </row>
  </sheetData>
  <mergeCells count="3">
    <mergeCell ref="B2:D2"/>
    <mergeCell ref="D14:H14"/>
    <mergeCell ref="D15:H15"/>
  </mergeCells>
  <conditionalFormatting sqref="B4:G4">
    <cfRule type="expression" dxfId="9" priority="1">
      <formula>DAY(B4)&gt;8</formula>
    </cfRule>
  </conditionalFormatting>
  <conditionalFormatting sqref="B12:H12 B14:C14">
    <cfRule type="expression" dxfId="8" priority="2">
      <formula>AND(DAY(B12)&gt;=1,DAY(B12)&lt;=15)</formula>
    </cfRule>
  </conditionalFormatting>
  <dataValidations count="8">
    <dataValidation allowBlank="1" showInputMessage="1" showErrorMessage="1" prompt="Automatisch ermittelter Wochentag" sqref="C3:H3" xr:uid="{00000000-0002-0000-0700-000000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700-000001000000}"/>
    <dataValidation allowBlank="1" showInputMessage="1" showErrorMessage="1" prompt="Monatskalender August" sqref="A1" xr:uid="{00000000-0002-0000-0700-000002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700-000003000000}"/>
    <dataValidation allowBlank="1" showInputMessage="1" prompt="Geben Sie Monatsnotizen in der Zelle unten ein" sqref="D14:H14" xr:uid="{00000000-0002-0000-0700-000004000000}"/>
    <dataValidation allowBlank="1" showInputMessage="1" prompt="Geben Sie in dieser Zelle Monatsnotizen ein" sqref="D15:H15" xr:uid="{00000000-0002-0000-0700-000005000000}"/>
    <dataValidation allowBlank="1" showInputMessage="1" showErrorMessage="1" prompt="Diese Zeile und die Zeilen 7, 9, 11, 13 und 15 sind Zellen zur Eingabe der Tagesnotizen, die sich auf den Kalendertag in der Zelle darüber beziehen." sqref="B5" xr:uid="{00000000-0002-0000-0700-000006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700-000007000000}"/>
  </dataValidations>
  <printOptions horizontalCentered="1"/>
  <pageMargins left="0.25" right="0.25" top="0.5" bottom="0.5" header="0.3" footer="0.3"/>
  <pageSetup paperSize="9" scale="99" orientation="landscape" r:id="rId1"/>
  <headerFooter differentFirst="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5" tint="0.59999389629810485"/>
    <pageSetUpPr fitToPage="1"/>
  </sheetPr>
  <dimension ref="A1:I15"/>
  <sheetViews>
    <sheetView showGridLines="0" showRowColHeaders="0" zoomScale="60" zoomScaleNormal="60" workbookViewId="0">
      <selection activeCell="D15" sqref="D15:H15"/>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81" t="str">
        <f>"September "&amp;KalenderJahr</f>
        <v>September 2026</v>
      </c>
      <c r="C2" s="81"/>
      <c r="D2" s="81"/>
      <c r="E2" s="2"/>
      <c r="F2" s="2"/>
      <c r="G2" s="2"/>
      <c r="H2" s="3"/>
    </row>
    <row r="3" spans="1:9" s="9" customFormat="1" ht="24" customHeight="1" x14ac:dyDescent="0.3">
      <c r="A3" s="5"/>
      <c r="B3" s="31" t="str">
        <f>Wochenanfang</f>
        <v>Montag</v>
      </c>
      <c r="C3" s="32" t="str">
        <f t="shared" ref="C3:H3" si="0">TEXT(C4,"TTTT")</f>
        <v>Dienstag</v>
      </c>
      <c r="D3" s="32" t="str">
        <f t="shared" si="0"/>
        <v>Mittwoch</v>
      </c>
      <c r="E3" s="32" t="str">
        <f t="shared" si="0"/>
        <v>Donnerstag</v>
      </c>
      <c r="F3" s="32" t="str">
        <f t="shared" si="0"/>
        <v>Freitag</v>
      </c>
      <c r="G3" s="32" t="str">
        <f t="shared" si="0"/>
        <v>Samstag</v>
      </c>
      <c r="H3" s="33" t="str">
        <f t="shared" si="0"/>
        <v>Sonntag</v>
      </c>
    </row>
    <row r="4" spans="1:9" s="9" customFormat="1" ht="24" customHeight="1" x14ac:dyDescent="0.3">
      <c r="A4" s="4"/>
      <c r="B4" s="21">
        <f t="array" ref="B4:H4">TageUndWochen+DATE(KalenderJahr,9,1)-WEEKDAY(DATE(KalenderJahr,9,1),(Wochenanfang="Montag")+1)+1</f>
        <v>46265</v>
      </c>
      <c r="C4" s="13">
        <v>46266</v>
      </c>
      <c r="D4" s="13">
        <v>46267</v>
      </c>
      <c r="E4" s="13">
        <v>46268</v>
      </c>
      <c r="F4" s="13">
        <v>46269</v>
      </c>
      <c r="G4" s="13">
        <v>46270</v>
      </c>
      <c r="H4" s="18">
        <v>46271</v>
      </c>
    </row>
    <row r="5" spans="1:9" s="10" customFormat="1" ht="56.1" customHeight="1" x14ac:dyDescent="0.3">
      <c r="A5" s="6"/>
      <c r="B5" s="51"/>
      <c r="C5" s="12"/>
      <c r="D5" s="12"/>
      <c r="E5" s="12"/>
      <c r="F5" s="12"/>
      <c r="G5" s="51"/>
      <c r="H5" s="20"/>
    </row>
    <row r="6" spans="1:9" s="9" customFormat="1" ht="24" customHeight="1" x14ac:dyDescent="0.3">
      <c r="A6" s="4"/>
      <c r="B6" s="21">
        <f t="array" ref="B6:H6">TageUndWochen+DATE(KalenderJahr,9,1)-WEEKDAY(DATE(KalenderJahr,9,1),(Wochenanfang="Montag")+1)+8</f>
        <v>46272</v>
      </c>
      <c r="C6" s="13">
        <v>46273</v>
      </c>
      <c r="D6" s="13">
        <v>46274</v>
      </c>
      <c r="E6" s="13">
        <v>46275</v>
      </c>
      <c r="F6" s="13">
        <v>46276</v>
      </c>
      <c r="G6" s="13">
        <v>46277</v>
      </c>
      <c r="H6" s="18">
        <v>46278</v>
      </c>
    </row>
    <row r="7" spans="1:9" s="10" customFormat="1" ht="56.1" customHeight="1" x14ac:dyDescent="0.3">
      <c r="A7" s="6"/>
      <c r="B7" s="19"/>
      <c r="C7" s="12"/>
      <c r="D7" s="12"/>
      <c r="E7" s="12"/>
      <c r="F7" s="12"/>
      <c r="G7" s="12"/>
      <c r="H7" s="20"/>
    </row>
    <row r="8" spans="1:9" s="9" customFormat="1" ht="24" customHeight="1" x14ac:dyDescent="0.3">
      <c r="A8" s="4"/>
      <c r="B8" s="21">
        <f t="array" ref="B8:H8">TageUndWochen+DATE(KalenderJahr,9,1)-WEEKDAY(DATE(KalenderJahr,9,1),(Wochenanfang="Montag")+1)+15</f>
        <v>46279</v>
      </c>
      <c r="C8" s="13">
        <v>46280</v>
      </c>
      <c r="D8" s="13">
        <v>46281</v>
      </c>
      <c r="E8" s="13">
        <v>46282</v>
      </c>
      <c r="F8" s="13">
        <v>46283</v>
      </c>
      <c r="G8" s="13">
        <v>46284</v>
      </c>
      <c r="H8" s="18">
        <v>46285</v>
      </c>
    </row>
    <row r="9" spans="1:9" s="10" customFormat="1" ht="56.1" customHeight="1" x14ac:dyDescent="0.3">
      <c r="A9" s="6"/>
      <c r="B9" s="19"/>
      <c r="C9" s="12"/>
      <c r="D9" s="12"/>
      <c r="E9" s="12"/>
      <c r="F9" s="12"/>
      <c r="G9" s="51"/>
      <c r="H9" s="20"/>
    </row>
    <row r="10" spans="1:9" s="9" customFormat="1" ht="24" customHeight="1" x14ac:dyDescent="0.3">
      <c r="A10" s="4"/>
      <c r="B10" s="21">
        <f t="array" ref="B10:H10">TageUndWochen+DATE(KalenderJahr,9,1)-WEEKDAY(DATE(KalenderJahr,9,1),(Wochenanfang="Montag")+1)+22</f>
        <v>46286</v>
      </c>
      <c r="C10" s="13">
        <v>46287</v>
      </c>
      <c r="D10" s="13">
        <v>46288</v>
      </c>
      <c r="E10" s="13">
        <v>46289</v>
      </c>
      <c r="F10" s="13">
        <v>46290</v>
      </c>
      <c r="G10" s="13">
        <v>46291</v>
      </c>
      <c r="H10" s="18">
        <v>46292</v>
      </c>
    </row>
    <row r="11" spans="1:9" s="10" customFormat="1" ht="56.1" customHeight="1" x14ac:dyDescent="0.3">
      <c r="A11" s="6"/>
      <c r="B11" s="19"/>
      <c r="C11" s="12"/>
      <c r="D11" s="12"/>
      <c r="E11" s="12"/>
      <c r="F11" s="12"/>
      <c r="G11" s="12"/>
      <c r="H11" s="20"/>
    </row>
    <row r="12" spans="1:9" s="9" customFormat="1" ht="24" customHeight="1" x14ac:dyDescent="0.3">
      <c r="A12" s="4"/>
      <c r="B12" s="21">
        <f t="array" ref="B12:H12">TageUndWochen+DATE(KalenderJahr,9,1)-WEEKDAY(DATE(KalenderJahr,9,1),(Wochenanfang="Montag")+1)+29</f>
        <v>46293</v>
      </c>
      <c r="C12" s="13">
        <v>46294</v>
      </c>
      <c r="D12" s="11">
        <v>46295</v>
      </c>
      <c r="E12" s="11">
        <v>46296</v>
      </c>
      <c r="F12" s="11">
        <v>46297</v>
      </c>
      <c r="G12" s="11">
        <v>46298</v>
      </c>
      <c r="H12" s="22">
        <v>46299</v>
      </c>
    </row>
    <row r="13" spans="1:9" s="10" customFormat="1" ht="56.1" customHeight="1" x14ac:dyDescent="0.3">
      <c r="A13" s="6"/>
      <c r="B13" s="19"/>
      <c r="C13" s="12"/>
      <c r="D13" s="12"/>
      <c r="E13" s="12"/>
      <c r="F13" s="12"/>
      <c r="G13" s="12"/>
      <c r="H13" s="20"/>
    </row>
    <row r="14" spans="1:9" s="9" customFormat="1" ht="24" customHeight="1" x14ac:dyDescent="0.3">
      <c r="A14" s="4"/>
      <c r="B14" s="17">
        <f t="array" ref="B14:C14">TageUndWochen+DATE(KalenderJahr,9,1)-WEEKDAY(DATE(KalenderJahr,9,1),(Wochenanfang="Montag")+1)+36</f>
        <v>46300</v>
      </c>
      <c r="C14" s="11">
        <v>46301</v>
      </c>
      <c r="D14" s="60" t="s">
        <v>0</v>
      </c>
      <c r="E14" s="60"/>
      <c r="F14" s="60"/>
      <c r="G14" s="60"/>
      <c r="H14" s="61"/>
    </row>
    <row r="15" spans="1:9" s="10" customFormat="1" ht="56.1" customHeight="1" thickBot="1" x14ac:dyDescent="0.35">
      <c r="A15" s="6"/>
      <c r="B15" s="23"/>
      <c r="C15" s="24"/>
      <c r="D15" s="75"/>
      <c r="E15" s="76"/>
      <c r="F15" s="76"/>
      <c r="G15" s="76"/>
      <c r="H15" s="77"/>
    </row>
  </sheetData>
  <mergeCells count="3">
    <mergeCell ref="B2:D2"/>
    <mergeCell ref="D14:H14"/>
    <mergeCell ref="D15:H15"/>
  </mergeCells>
  <conditionalFormatting sqref="B4:G4">
    <cfRule type="expression" dxfId="7" priority="1">
      <formula>DAY(B4)&gt;8</formula>
    </cfRule>
  </conditionalFormatting>
  <conditionalFormatting sqref="B12:H12 B14:C14">
    <cfRule type="expression" dxfId="6" priority="2">
      <formula>AND(DAY(B12)&gt;=1,DAY(B12)&lt;=15)</formula>
    </cfRule>
  </conditionalFormatting>
  <dataValidations count="7">
    <dataValidation allowBlank="1" showInputMessage="1" showErrorMessage="1" prompt="Automatisch ermittelter Wochentag" sqref="C3:H3" xr:uid="{00000000-0002-0000-0800-000000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800-000001000000}"/>
    <dataValidation allowBlank="1" showInputMessage="1" showErrorMessage="1" prompt="Monatskalender September" sqref="A1" xr:uid="{00000000-0002-0000-0800-000002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800-000003000000}"/>
    <dataValidation allowBlank="1" showInputMessage="1" prompt="Geben Sie in dieser Zelle Monatsnotizen ein" sqref="D15:H15" xr:uid="{F3EA80DE-6702-4A24-A627-9D9E791B0C16}"/>
    <dataValidation allowBlank="1" showInputMessage="1" prompt="Geben Sie Monatsnotizen in der Zelle unten ein" sqref="D14:H14" xr:uid="{00000000-0002-0000-0800-000006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800-000007000000}"/>
  </dataValidations>
  <printOptions horizontalCentered="1"/>
  <pageMargins left="0.25" right="0.25" top="0.5" bottom="0.5" header="0.3" footer="0.3"/>
  <pageSetup paperSize="9" scale="99" orientation="landscape" r:id="rId1"/>
  <headerFooter differentFirst="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5" tint="0.59999389629810485"/>
    <pageSetUpPr fitToPage="1"/>
  </sheetPr>
  <dimension ref="A1:I15"/>
  <sheetViews>
    <sheetView showGridLines="0" showRowColHeaders="0" zoomScale="60" zoomScaleNormal="60" workbookViewId="0">
      <selection activeCell="M6" sqref="M6"/>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81" t="str">
        <f>"Oktober "&amp;KalenderJahr</f>
        <v>Oktober 2026</v>
      </c>
      <c r="C2" s="81"/>
      <c r="D2" s="81"/>
      <c r="E2" s="2"/>
      <c r="F2" s="2"/>
      <c r="G2" s="2"/>
      <c r="H2" s="3"/>
    </row>
    <row r="3" spans="1:9" s="9" customFormat="1" ht="24" customHeight="1" x14ac:dyDescent="0.3">
      <c r="A3" s="5"/>
      <c r="B3" s="31" t="str">
        <f>Wochenanfang</f>
        <v>Montag</v>
      </c>
      <c r="C3" s="32" t="str">
        <f t="shared" ref="C3:H3" si="0">TEXT(C4,"TTTT")</f>
        <v>Dienstag</v>
      </c>
      <c r="D3" s="32" t="str">
        <f t="shared" si="0"/>
        <v>Mittwoch</v>
      </c>
      <c r="E3" s="32" t="str">
        <f t="shared" si="0"/>
        <v>Donnerstag</v>
      </c>
      <c r="F3" s="32" t="str">
        <f t="shared" si="0"/>
        <v>Freitag</v>
      </c>
      <c r="G3" s="32" t="str">
        <f t="shared" si="0"/>
        <v>Samstag</v>
      </c>
      <c r="H3" s="33" t="str">
        <f t="shared" si="0"/>
        <v>Sonntag</v>
      </c>
    </row>
    <row r="4" spans="1:9" s="9" customFormat="1" ht="24" customHeight="1" x14ac:dyDescent="0.3">
      <c r="A4" s="4"/>
      <c r="B4" s="17">
        <f t="array" ref="B4:H4">TageUndWochen+DATE(KalenderJahr,10,1)-WEEKDAY(DATE(KalenderJahr,10,1),(Wochenanfang="Montag")+1)+1</f>
        <v>46293</v>
      </c>
      <c r="C4" s="11">
        <v>46294</v>
      </c>
      <c r="D4" s="13">
        <v>46295</v>
      </c>
      <c r="E4" s="13">
        <v>46296</v>
      </c>
      <c r="F4" s="13">
        <v>46297</v>
      </c>
      <c r="G4" s="13">
        <v>46298</v>
      </c>
      <c r="H4" s="18">
        <v>46299</v>
      </c>
    </row>
    <row r="5" spans="1:9" s="10" customFormat="1" ht="56.1" customHeight="1" x14ac:dyDescent="0.3">
      <c r="A5" s="6"/>
      <c r="B5" s="19"/>
      <c r="C5" s="12"/>
      <c r="D5" s="12"/>
      <c r="E5" s="12"/>
      <c r="F5" s="46"/>
      <c r="G5" s="37" t="s">
        <v>13</v>
      </c>
      <c r="H5" s="20"/>
    </row>
    <row r="6" spans="1:9" s="9" customFormat="1" ht="24" customHeight="1" x14ac:dyDescent="0.3">
      <c r="A6" s="4"/>
      <c r="B6" s="21">
        <f t="array" ref="B6:H6">TageUndWochen+DATE(KalenderJahr,10,1)-WEEKDAY(DATE(KalenderJahr,10,1),(Wochenanfang="Montag")+1)+8</f>
        <v>46300</v>
      </c>
      <c r="C6" s="13">
        <v>46301</v>
      </c>
      <c r="D6" s="13">
        <v>46302</v>
      </c>
      <c r="E6" s="13">
        <v>46303</v>
      </c>
      <c r="F6" s="13">
        <v>46304</v>
      </c>
      <c r="G6" s="13">
        <v>46305</v>
      </c>
      <c r="H6" s="18">
        <v>46306</v>
      </c>
    </row>
    <row r="7" spans="1:9" s="10" customFormat="1" ht="56.1" customHeight="1" x14ac:dyDescent="0.3">
      <c r="A7" s="6"/>
      <c r="B7" s="19"/>
      <c r="C7" s="12"/>
      <c r="D7" s="12"/>
      <c r="E7" s="12"/>
      <c r="F7" s="12"/>
      <c r="G7" s="48"/>
      <c r="H7" s="20"/>
    </row>
    <row r="8" spans="1:9" s="9" customFormat="1" ht="24" customHeight="1" x14ac:dyDescent="0.3">
      <c r="A8" s="4"/>
      <c r="B8" s="21">
        <f t="array" ref="B8:H8">TageUndWochen+DATE(KalenderJahr,10,1)-WEEKDAY(DATE(KalenderJahr,10,1),(Wochenanfang="Montag")+1)+15</f>
        <v>46307</v>
      </c>
      <c r="C8" s="13">
        <v>46308</v>
      </c>
      <c r="D8" s="13">
        <v>46309</v>
      </c>
      <c r="E8" s="13">
        <v>46310</v>
      </c>
      <c r="F8" s="13">
        <v>46311</v>
      </c>
      <c r="G8" s="13">
        <v>46312</v>
      </c>
      <c r="H8" s="18">
        <v>46313</v>
      </c>
    </row>
    <row r="9" spans="1:9" s="10" customFormat="1" ht="56.1" customHeight="1" x14ac:dyDescent="0.3">
      <c r="A9" s="6"/>
      <c r="B9" s="19"/>
      <c r="C9" s="12"/>
      <c r="D9" s="12"/>
      <c r="E9" s="12"/>
      <c r="F9" s="12"/>
      <c r="G9" s="12"/>
      <c r="H9" s="20"/>
    </row>
    <row r="10" spans="1:9" s="9" customFormat="1" ht="24" customHeight="1" x14ac:dyDescent="0.3">
      <c r="A10" s="4"/>
      <c r="B10" s="58">
        <f t="array" ref="B10:H10">TageUndWochen+DATE(KalenderJahr,10,1)-WEEKDAY(DATE(KalenderJahr,10,1),(Wochenanfang="Montag")+1)+22</f>
        <v>46314</v>
      </c>
      <c r="C10" s="56">
        <v>46315</v>
      </c>
      <c r="D10" s="56">
        <v>46316</v>
      </c>
      <c r="E10" s="56">
        <v>46317</v>
      </c>
      <c r="F10" s="56">
        <v>46318</v>
      </c>
      <c r="G10" s="56">
        <v>46319</v>
      </c>
      <c r="H10" s="57">
        <v>46320</v>
      </c>
    </row>
    <row r="11" spans="1:9" s="10" customFormat="1" ht="56.1" customHeight="1" x14ac:dyDescent="0.3">
      <c r="A11" s="6"/>
      <c r="B11" s="19"/>
      <c r="C11" s="12"/>
      <c r="D11" s="12"/>
      <c r="E11" s="12"/>
      <c r="F11" s="12"/>
      <c r="G11" s="12"/>
      <c r="H11" s="20"/>
    </row>
    <row r="12" spans="1:9" s="9" customFormat="1" ht="24" customHeight="1" x14ac:dyDescent="0.3">
      <c r="A12" s="4"/>
      <c r="B12" s="58">
        <f t="array" ref="B12:H12">TageUndWochen+DATE(KalenderJahr,10,1)-WEEKDAY(DATE(KalenderJahr,10,1),(Wochenanfang="Montag")+1)+29</f>
        <v>46321</v>
      </c>
      <c r="C12" s="56">
        <v>46322</v>
      </c>
      <c r="D12" s="56">
        <v>46323</v>
      </c>
      <c r="E12" s="56">
        <v>46324</v>
      </c>
      <c r="F12" s="56">
        <v>46325</v>
      </c>
      <c r="G12" s="13">
        <v>46326</v>
      </c>
      <c r="H12" s="22">
        <v>46327</v>
      </c>
    </row>
    <row r="13" spans="1:9" s="10" customFormat="1" ht="56.1" customHeight="1" x14ac:dyDescent="0.3">
      <c r="A13" s="6"/>
      <c r="B13" s="19"/>
      <c r="C13" s="12"/>
      <c r="D13" s="12"/>
      <c r="E13" s="12"/>
      <c r="F13" s="12"/>
      <c r="G13" s="52" t="s">
        <v>26</v>
      </c>
      <c r="H13" s="20"/>
    </row>
    <row r="14" spans="1:9" s="9" customFormat="1" ht="24" customHeight="1" x14ac:dyDescent="0.3">
      <c r="A14" s="4"/>
      <c r="B14" s="17">
        <f t="array" ref="B14:C14">TageUndWochen+DATE(KalenderJahr,10,1)-WEEKDAY(DATE(KalenderJahr,10,1),(Wochenanfang="Montag")+1)+36</f>
        <v>46328</v>
      </c>
      <c r="C14" s="11">
        <v>46329</v>
      </c>
      <c r="D14" s="60" t="s">
        <v>0</v>
      </c>
      <c r="E14" s="60"/>
      <c r="F14" s="60"/>
      <c r="G14" s="60"/>
      <c r="H14" s="61"/>
    </row>
    <row r="15" spans="1:9" s="10" customFormat="1" ht="56.1" customHeight="1" thickBot="1" x14ac:dyDescent="0.35">
      <c r="A15" s="6"/>
      <c r="B15" s="23"/>
      <c r="C15" s="24"/>
      <c r="D15" s="82"/>
      <c r="E15" s="82"/>
      <c r="F15" s="82"/>
      <c r="G15" s="82"/>
      <c r="H15" s="83"/>
    </row>
  </sheetData>
  <mergeCells count="3">
    <mergeCell ref="B2:D2"/>
    <mergeCell ref="D14:H14"/>
    <mergeCell ref="D15:H15"/>
  </mergeCells>
  <conditionalFormatting sqref="B4:G4">
    <cfRule type="expression" dxfId="5" priority="1">
      <formula>DAY(B4)&gt;8</formula>
    </cfRule>
  </conditionalFormatting>
  <conditionalFormatting sqref="B12:H12 B14:C14">
    <cfRule type="expression" dxfId="4" priority="2">
      <formula>AND(DAY(B12)&gt;=1,DAY(B12)&lt;=15)</formula>
    </cfRule>
  </conditionalFormatting>
  <dataValidations count="8">
    <dataValidation allowBlank="1" showInputMessage="1" showErrorMessage="1" prompt="Automatisch ermittelter Wochentag" sqref="C3:H3" xr:uid="{00000000-0002-0000-0900-000000000000}"/>
    <dataValidation allowBlank="1" showInputMessage="1" showErrorMessage="1" prompt="Monatskalender Oktober" sqref="A1" xr:uid="{00000000-0002-0000-0900-000001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900-000002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900-000003000000}"/>
    <dataValidation allowBlank="1" showInputMessage="1" prompt="Geben Sie Monatsnotizen in der Zelle unten ein" sqref="D14:H14" xr:uid="{00000000-0002-0000-0900-000004000000}"/>
    <dataValidation allowBlank="1" showInputMessage="1" prompt="Geben Sie in dieser Zelle Monatsnotizen ein" sqref="D15:H15" xr:uid="{00000000-0002-0000-0900-000005000000}"/>
    <dataValidation allowBlank="1" showInputMessage="1" showErrorMessage="1" prompt="Diese Zeile und die Zeilen 7, 9, 11, 13 und 15 sind Zellen zur Eingabe der Tagesnotizen, die sich auf den Kalendertag in der Zelle darüber beziehen." sqref="B5" xr:uid="{00000000-0002-0000-0900-000006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900-000007000000}"/>
  </dataValidations>
  <printOptions horizontalCentered="1"/>
  <pageMargins left="0.25" right="0.25" top="0.5" bottom="0.5" header="0.3" footer="0.3"/>
  <pageSetup paperSize="9" scale="99" orientation="landscape" r:id="rId1"/>
  <headerFooter differentFirst="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theme="5" tint="0.59999389629810485"/>
    <pageSetUpPr fitToPage="1"/>
  </sheetPr>
  <dimension ref="A1:I15"/>
  <sheetViews>
    <sheetView showGridLines="0" showRowColHeaders="0" zoomScale="60" zoomScaleNormal="60" workbookViewId="0">
      <selection activeCell="F13" sqref="F13"/>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81" t="str">
        <f>"November "&amp;KalenderJahr</f>
        <v>November 2026</v>
      </c>
      <c r="C2" s="81"/>
      <c r="D2" s="81"/>
      <c r="E2" s="2"/>
      <c r="F2" s="2"/>
      <c r="G2" s="2"/>
      <c r="H2" s="3"/>
    </row>
    <row r="3" spans="1:9" s="9" customFormat="1" ht="24" customHeight="1" x14ac:dyDescent="0.3">
      <c r="A3" s="5"/>
      <c r="B3" s="31" t="str">
        <f>Wochenanfang</f>
        <v>Montag</v>
      </c>
      <c r="C3" s="32" t="str">
        <f t="shared" ref="C3:H3" si="0">TEXT(C4,"TTTT")</f>
        <v>Dienstag</v>
      </c>
      <c r="D3" s="32" t="str">
        <f t="shared" si="0"/>
        <v>Mittwoch</v>
      </c>
      <c r="E3" s="32" t="str">
        <f t="shared" si="0"/>
        <v>Donnerstag</v>
      </c>
      <c r="F3" s="32" t="str">
        <f t="shared" si="0"/>
        <v>Freitag</v>
      </c>
      <c r="G3" s="32" t="str">
        <f t="shared" si="0"/>
        <v>Samstag</v>
      </c>
      <c r="H3" s="33" t="str">
        <f t="shared" si="0"/>
        <v>Sonntag</v>
      </c>
    </row>
    <row r="4" spans="1:9" s="9" customFormat="1" ht="24" customHeight="1" x14ac:dyDescent="0.3">
      <c r="A4" s="4"/>
      <c r="B4" s="17">
        <f t="array" ref="B4:H4">TageUndWochen+DATE(KalenderJahr,11,1)-WEEKDAY(DATE(KalenderJahr,11,1),(Wochenanfang="Montag")+1)+1</f>
        <v>46321</v>
      </c>
      <c r="C4" s="11">
        <v>46322</v>
      </c>
      <c r="D4" s="11">
        <v>46323</v>
      </c>
      <c r="E4" s="11">
        <v>46324</v>
      </c>
      <c r="F4" s="11">
        <v>46325</v>
      </c>
      <c r="G4" s="13">
        <v>46326</v>
      </c>
      <c r="H4" s="18">
        <v>46327</v>
      </c>
    </row>
    <row r="5" spans="1:9" s="10" customFormat="1" ht="56.1" customHeight="1" x14ac:dyDescent="0.3">
      <c r="A5" s="6"/>
      <c r="B5" s="19"/>
      <c r="C5" s="12"/>
      <c r="D5" s="12"/>
      <c r="E5" s="12"/>
      <c r="F5" s="12"/>
      <c r="G5" s="48"/>
      <c r="H5" s="50" t="s">
        <v>27</v>
      </c>
    </row>
    <row r="6" spans="1:9" s="9" customFormat="1" ht="24" customHeight="1" x14ac:dyDescent="0.3">
      <c r="A6" s="4"/>
      <c r="B6" s="21">
        <f t="array" ref="B6:H6">TageUndWochen+DATE(KalenderJahr,11,1)-WEEKDAY(DATE(KalenderJahr,11,1),(Wochenanfang="Montag")+1)+8</f>
        <v>46328</v>
      </c>
      <c r="C6" s="13">
        <v>46329</v>
      </c>
      <c r="D6" s="13">
        <v>46330</v>
      </c>
      <c r="E6" s="13">
        <v>46331</v>
      </c>
      <c r="F6" s="13">
        <v>46332</v>
      </c>
      <c r="G6" s="13">
        <v>46333</v>
      </c>
      <c r="H6" s="18">
        <v>46334</v>
      </c>
    </row>
    <row r="7" spans="1:9" s="10" customFormat="1" ht="56.1" customHeight="1" x14ac:dyDescent="0.3">
      <c r="A7" s="6"/>
      <c r="B7" s="19"/>
      <c r="C7" s="12"/>
      <c r="D7" s="12"/>
      <c r="E7" s="12"/>
      <c r="F7" s="12"/>
      <c r="G7" s="12"/>
      <c r="H7" s="20"/>
    </row>
    <row r="8" spans="1:9" s="9" customFormat="1" ht="24" customHeight="1" x14ac:dyDescent="0.3">
      <c r="A8" s="4"/>
      <c r="B8" s="21">
        <f t="array" ref="B8:H8">TageUndWochen+DATE(KalenderJahr,11,1)-WEEKDAY(DATE(KalenderJahr,11,1),(Wochenanfang="Montag")+1)+15</f>
        <v>46335</v>
      </c>
      <c r="C8" s="13">
        <v>46336</v>
      </c>
      <c r="D8" s="13">
        <v>46337</v>
      </c>
      <c r="E8" s="13">
        <v>46338</v>
      </c>
      <c r="F8" s="13">
        <v>46339</v>
      </c>
      <c r="G8" s="13">
        <v>46340</v>
      </c>
      <c r="H8" s="18">
        <v>46341</v>
      </c>
    </row>
    <row r="9" spans="1:9" s="10" customFormat="1" ht="56.1" customHeight="1" x14ac:dyDescent="0.3">
      <c r="A9" s="6"/>
      <c r="B9" s="19"/>
      <c r="C9" s="12"/>
      <c r="D9" s="12"/>
      <c r="E9" s="12"/>
      <c r="F9" s="12"/>
      <c r="G9" s="12"/>
      <c r="H9" s="20"/>
    </row>
    <row r="10" spans="1:9" s="9" customFormat="1" ht="24" customHeight="1" x14ac:dyDescent="0.3">
      <c r="A10" s="4"/>
      <c r="B10" s="21">
        <f t="array" ref="B10:H10">TageUndWochen+DATE(KalenderJahr,11,1)-WEEKDAY(DATE(KalenderJahr,11,1),(Wochenanfang="Montag")+1)+22</f>
        <v>46342</v>
      </c>
      <c r="C10" s="13">
        <v>46343</v>
      </c>
      <c r="D10" s="13">
        <v>46344</v>
      </c>
      <c r="E10" s="13">
        <v>46345</v>
      </c>
      <c r="F10" s="13">
        <v>46346</v>
      </c>
      <c r="G10" s="13">
        <v>46347</v>
      </c>
      <c r="H10" s="18">
        <v>46348</v>
      </c>
    </row>
    <row r="11" spans="1:9" s="10" customFormat="1" ht="56.1" customHeight="1" x14ac:dyDescent="0.3">
      <c r="A11" s="6"/>
      <c r="B11" s="19"/>
      <c r="C11" s="12"/>
      <c r="D11" s="12"/>
      <c r="E11" s="12"/>
      <c r="F11" s="12"/>
      <c r="G11" s="12"/>
      <c r="H11" s="20"/>
    </row>
    <row r="12" spans="1:9" s="9" customFormat="1" ht="24" customHeight="1" x14ac:dyDescent="0.3">
      <c r="A12" s="4"/>
      <c r="B12" s="21">
        <f t="array" ref="B12:H12">TageUndWochen+DATE(KalenderJahr,11,1)-WEEKDAY(DATE(KalenderJahr,11,1),(Wochenanfang="Montag")+1)+29</f>
        <v>46349</v>
      </c>
      <c r="C12" s="13">
        <v>46350</v>
      </c>
      <c r="D12" s="13">
        <v>46351</v>
      </c>
      <c r="E12" s="13">
        <v>46352</v>
      </c>
      <c r="F12" s="13">
        <v>46353</v>
      </c>
      <c r="G12" s="13">
        <v>46354</v>
      </c>
      <c r="H12" s="18">
        <v>46355</v>
      </c>
    </row>
    <row r="13" spans="1:9" s="10" customFormat="1" ht="56.1" customHeight="1" x14ac:dyDescent="0.3">
      <c r="A13" s="6"/>
      <c r="B13" s="19"/>
      <c r="C13" s="12"/>
      <c r="D13" s="12"/>
      <c r="E13" s="12"/>
      <c r="F13" s="12"/>
      <c r="G13" s="55"/>
      <c r="H13" s="50" t="s">
        <v>28</v>
      </c>
    </row>
    <row r="14" spans="1:9" s="9" customFormat="1" ht="24" customHeight="1" x14ac:dyDescent="0.3">
      <c r="A14" s="4"/>
      <c r="B14" s="21">
        <f t="array" ref="B14:C14">TageUndWochen+DATE(KalenderJahr,11,1)-WEEKDAY(DATE(KalenderJahr,11,1),(Wochenanfang="Montag")+1)+36</f>
        <v>46356</v>
      </c>
      <c r="C14" s="11">
        <v>46357</v>
      </c>
      <c r="D14" s="60" t="s">
        <v>0</v>
      </c>
      <c r="E14" s="60"/>
      <c r="F14" s="60"/>
      <c r="G14" s="60"/>
      <c r="H14" s="61"/>
    </row>
    <row r="15" spans="1:9" s="10" customFormat="1" ht="56.1" customHeight="1" thickBot="1" x14ac:dyDescent="0.35">
      <c r="A15" s="6"/>
      <c r="B15" s="23"/>
      <c r="C15" s="24"/>
      <c r="D15" s="82"/>
      <c r="E15" s="82"/>
      <c r="F15" s="82"/>
      <c r="G15" s="82"/>
      <c r="H15" s="83"/>
    </row>
  </sheetData>
  <mergeCells count="3">
    <mergeCell ref="B2:D2"/>
    <mergeCell ref="D14:H14"/>
    <mergeCell ref="D15:H15"/>
  </mergeCells>
  <conditionalFormatting sqref="B4:G4">
    <cfRule type="expression" dxfId="3" priority="1">
      <formula>DAY(B4)&gt;8</formula>
    </cfRule>
  </conditionalFormatting>
  <conditionalFormatting sqref="B12:H12 B14:C14">
    <cfRule type="expression" dxfId="2" priority="2">
      <formula>AND(DAY(B12)&gt;=1,DAY(B12)&lt;=15)</formula>
    </cfRule>
  </conditionalFormatting>
  <dataValidations count="8">
    <dataValidation allowBlank="1" showInputMessage="1" showErrorMessage="1" prompt="Automatisch ermittelter Wochentag" sqref="C3:H3" xr:uid="{00000000-0002-0000-0A00-000000000000}"/>
    <dataValidation allowBlank="1" showInputMessage="1" showErrorMessage="1" prompt="Monatskalender November" sqref="A1" xr:uid="{00000000-0002-0000-0A00-000001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A00-000002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A00-000003000000}"/>
    <dataValidation allowBlank="1" showInputMessage="1" showErrorMessage="1" prompt="Diese Zeile und die Zeilen 7, 9, 11, 13 und 15 sind Zellen zur Eingabe der Tagesnotizen, die sich auf den Kalendertag in der Zelle darüber beziehen." sqref="B5" xr:uid="{00000000-0002-0000-0A00-000004000000}"/>
    <dataValidation allowBlank="1" showInputMessage="1" prompt="Geben Sie in dieser Zelle Monatsnotizen ein" sqref="D15:H15" xr:uid="{7319AE6B-A20A-4C92-9432-D6D58D6DEDF7}"/>
    <dataValidation allowBlank="1" showInputMessage="1" prompt="Geben Sie Monatsnotizen in der Zelle unten ein" sqref="D14:H14" xr:uid="{00000000-0002-0000-0A00-000006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A00-000007000000}"/>
  </dataValidations>
  <printOptions horizontalCentered="1"/>
  <pageMargins left="0.25" right="0.25" top="0.5" bottom="0.5" header="0.3" footer="0.3"/>
  <pageSetup paperSize="9" scale="99" orientation="landscape" r:id="rId1"/>
  <headerFooter differentFirst="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8" tint="0.59999389629810485"/>
    <pageSetUpPr fitToPage="1"/>
  </sheetPr>
  <dimension ref="A1:I15"/>
  <sheetViews>
    <sheetView showGridLines="0" showRowColHeaders="0" tabSelected="1" zoomScale="60" zoomScaleNormal="60" workbookViewId="0">
      <selection activeCell="B15" sqref="B15"/>
    </sheetView>
  </sheetViews>
  <sheetFormatPr baseColWidth="10" defaultColWidth="8.75" defaultRowHeight="16.5" x14ac:dyDescent="0.3"/>
  <cols>
    <col min="1" max="1" width="1.625" style="1" customWidth="1"/>
    <col min="2" max="8" width="16.625" style="1" customWidth="1"/>
    <col min="9" max="9" width="1.625" style="1" customWidth="1"/>
    <col min="10" max="10" width="8.625" style="1" customWidth="1"/>
    <col min="11" max="16384" width="8.75" style="1"/>
  </cols>
  <sheetData>
    <row r="1" spans="1:9" ht="9" customHeight="1" x14ac:dyDescent="0.3">
      <c r="I1" s="1" t="s">
        <v>1</v>
      </c>
    </row>
    <row r="2" spans="1:9" ht="96" customHeight="1" thickBot="1" x14ac:dyDescent="0.35">
      <c r="B2" s="59" t="str">
        <f>"Dezember "&amp;KalenderJahr</f>
        <v>Dezember 2026</v>
      </c>
      <c r="C2" s="59"/>
      <c r="D2" s="59"/>
      <c r="E2" s="2"/>
      <c r="F2" s="2"/>
      <c r="G2" s="2"/>
      <c r="H2" s="3"/>
    </row>
    <row r="3" spans="1:9" s="9" customFormat="1" ht="24" customHeight="1" x14ac:dyDescent="0.3">
      <c r="A3" s="5"/>
      <c r="B3" s="14" t="str">
        <f>Wochenanfang</f>
        <v>Montag</v>
      </c>
      <c r="C3" s="15" t="str">
        <f t="shared" ref="C3:H3" si="0">TEXT(C4,"TTTT")</f>
        <v>Dienstag</v>
      </c>
      <c r="D3" s="15" t="str">
        <f t="shared" si="0"/>
        <v>Mittwoch</v>
      </c>
      <c r="E3" s="15" t="str">
        <f t="shared" si="0"/>
        <v>Donnerstag</v>
      </c>
      <c r="F3" s="15" t="str">
        <f t="shared" si="0"/>
        <v>Freitag</v>
      </c>
      <c r="G3" s="15" t="str">
        <f t="shared" si="0"/>
        <v>Samstag</v>
      </c>
      <c r="H3" s="16" t="str">
        <f t="shared" si="0"/>
        <v>Sonntag</v>
      </c>
    </row>
    <row r="4" spans="1:9" s="9" customFormat="1" ht="24" customHeight="1" x14ac:dyDescent="0.3">
      <c r="A4" s="4"/>
      <c r="B4" s="21">
        <f t="array" ref="B4:H4">TageUndWochen+DATE(KalenderJahr,12,1)-WEEKDAY(DATE(KalenderJahr,12,1),(Wochenanfang="Montag")+1)+1</f>
        <v>46356</v>
      </c>
      <c r="C4" s="13">
        <v>46357</v>
      </c>
      <c r="D4" s="13">
        <v>46358</v>
      </c>
      <c r="E4" s="13">
        <v>46359</v>
      </c>
      <c r="F4" s="13">
        <v>46360</v>
      </c>
      <c r="G4" s="13">
        <v>46361</v>
      </c>
      <c r="H4" s="18">
        <v>46362</v>
      </c>
    </row>
    <row r="5" spans="1:9" s="10" customFormat="1" ht="56.1" customHeight="1" x14ac:dyDescent="0.3">
      <c r="A5" s="6"/>
      <c r="B5" s="19"/>
      <c r="C5" s="12"/>
      <c r="D5" s="12"/>
      <c r="E5" s="12"/>
      <c r="F5" s="12"/>
      <c r="G5" s="12"/>
      <c r="H5" s="20"/>
    </row>
    <row r="6" spans="1:9" s="9" customFormat="1" ht="24" customHeight="1" x14ac:dyDescent="0.3">
      <c r="A6" s="4"/>
      <c r="B6" s="21">
        <f t="array" ref="B6:H6">TageUndWochen+DATE(KalenderJahr,12,1)-WEEKDAY(DATE(KalenderJahr,12,1),(Wochenanfang="Montag")+1)+8</f>
        <v>46363</v>
      </c>
      <c r="C6" s="13">
        <v>46364</v>
      </c>
      <c r="D6" s="13">
        <v>46365</v>
      </c>
      <c r="E6" s="13">
        <v>46366</v>
      </c>
      <c r="F6" s="13">
        <v>46367</v>
      </c>
      <c r="G6" s="13">
        <v>46368</v>
      </c>
      <c r="H6" s="18">
        <v>46369</v>
      </c>
    </row>
    <row r="7" spans="1:9" s="10" customFormat="1" ht="56.1" customHeight="1" x14ac:dyDescent="0.3">
      <c r="A7" s="6"/>
      <c r="B7" s="19"/>
      <c r="C7" s="12"/>
      <c r="D7" s="12"/>
      <c r="E7" s="12"/>
      <c r="F7" s="12"/>
      <c r="G7" s="12"/>
      <c r="H7" s="20"/>
    </row>
    <row r="8" spans="1:9" s="9" customFormat="1" ht="24" customHeight="1" x14ac:dyDescent="0.3">
      <c r="A8" s="4"/>
      <c r="B8" s="21">
        <f t="array" ref="B8:H8">TageUndWochen+DATE(KalenderJahr,12,1)-WEEKDAY(DATE(KalenderJahr,12,1),(Wochenanfang="Montag")+1)+15</f>
        <v>46370</v>
      </c>
      <c r="C8" s="13">
        <v>46371</v>
      </c>
      <c r="D8" s="13">
        <v>46372</v>
      </c>
      <c r="E8" s="13">
        <v>46373</v>
      </c>
      <c r="F8" s="13">
        <v>46374</v>
      </c>
      <c r="G8" s="13">
        <v>46375</v>
      </c>
      <c r="H8" s="18">
        <v>46376</v>
      </c>
    </row>
    <row r="9" spans="1:9" s="10" customFormat="1" ht="56.1" customHeight="1" x14ac:dyDescent="0.3">
      <c r="A9" s="6"/>
      <c r="B9" s="19"/>
      <c r="C9" s="12"/>
      <c r="D9" s="12"/>
      <c r="E9" s="12"/>
      <c r="F9" s="12"/>
      <c r="G9" s="12"/>
      <c r="H9" s="20"/>
    </row>
    <row r="10" spans="1:9" s="9" customFormat="1" ht="24" customHeight="1" x14ac:dyDescent="0.3">
      <c r="A10" s="4"/>
      <c r="B10" s="58">
        <f t="array" ref="B10:H10">TageUndWochen+DATE(KalenderJahr,12,1)-WEEKDAY(DATE(KalenderJahr,12,1),(Wochenanfang="Montag")+1)+22</f>
        <v>46377</v>
      </c>
      <c r="C10" s="56">
        <v>46378</v>
      </c>
      <c r="D10" s="56">
        <v>46379</v>
      </c>
      <c r="E10" s="56">
        <v>46380</v>
      </c>
      <c r="F10" s="13">
        <v>46381</v>
      </c>
      <c r="G10" s="13">
        <v>46382</v>
      </c>
      <c r="H10" s="57">
        <v>46383</v>
      </c>
    </row>
    <row r="11" spans="1:9" s="10" customFormat="1" ht="56.1" customHeight="1" x14ac:dyDescent="0.3">
      <c r="A11" s="6"/>
      <c r="B11" s="19"/>
      <c r="C11" s="12"/>
      <c r="D11" s="46"/>
      <c r="E11" s="37" t="s">
        <v>14</v>
      </c>
      <c r="F11" s="87" t="s">
        <v>15</v>
      </c>
      <c r="G11" s="88"/>
      <c r="H11" s="20"/>
    </row>
    <row r="12" spans="1:9" s="9" customFormat="1" ht="24" customHeight="1" x14ac:dyDescent="0.3">
      <c r="A12" s="4"/>
      <c r="B12" s="58">
        <f t="array" ref="B12:H12">TageUndWochen+DATE(KalenderJahr,12,1)-WEEKDAY(DATE(KalenderJahr,12,1),(Wochenanfang="Montag")+1)+29</f>
        <v>46384</v>
      </c>
      <c r="C12" s="56">
        <v>46385</v>
      </c>
      <c r="D12" s="56">
        <v>46386</v>
      </c>
      <c r="E12" s="56">
        <v>46387</v>
      </c>
      <c r="F12" s="11">
        <v>46388</v>
      </c>
      <c r="G12" s="11">
        <v>46389</v>
      </c>
      <c r="H12" s="22">
        <v>46390</v>
      </c>
    </row>
    <row r="13" spans="1:9" s="10" customFormat="1" ht="56.1" customHeight="1" x14ac:dyDescent="0.3">
      <c r="A13" s="6"/>
      <c r="B13" s="19"/>
      <c r="C13" s="12"/>
      <c r="D13" s="40" t="s">
        <v>19</v>
      </c>
      <c r="E13" s="52" t="s">
        <v>29</v>
      </c>
      <c r="F13" s="12"/>
      <c r="G13" s="12"/>
      <c r="H13" s="20"/>
    </row>
    <row r="14" spans="1:9" s="9" customFormat="1" ht="24" customHeight="1" x14ac:dyDescent="0.3">
      <c r="A14" s="4"/>
      <c r="B14" s="17">
        <f t="array" ref="B14:C14">TageUndWochen+DATE(KalenderJahr,12,1)-WEEKDAY(DATE(KalenderJahr,12,1),(Wochenanfang="Montag")+1)+36</f>
        <v>46391</v>
      </c>
      <c r="C14" s="11">
        <v>46392</v>
      </c>
      <c r="D14" s="60" t="s">
        <v>0</v>
      </c>
      <c r="E14" s="60"/>
      <c r="F14" s="60"/>
      <c r="G14" s="60"/>
      <c r="H14" s="61"/>
    </row>
    <row r="15" spans="1:9" s="10" customFormat="1" ht="56.1" customHeight="1" thickBot="1" x14ac:dyDescent="0.35">
      <c r="A15" s="6"/>
      <c r="B15" s="23"/>
      <c r="C15" s="24"/>
      <c r="D15" s="84" t="s">
        <v>20</v>
      </c>
      <c r="E15" s="85"/>
      <c r="F15" s="85"/>
      <c r="G15" s="85"/>
      <c r="H15" s="86"/>
    </row>
  </sheetData>
  <mergeCells count="4">
    <mergeCell ref="B2:D2"/>
    <mergeCell ref="D14:H14"/>
    <mergeCell ref="D15:H15"/>
    <mergeCell ref="F11:G11"/>
  </mergeCells>
  <conditionalFormatting sqref="B4:G4">
    <cfRule type="expression" dxfId="1" priority="1">
      <formula>DAY(B4)&gt;8</formula>
    </cfRule>
  </conditionalFormatting>
  <conditionalFormatting sqref="B12:H12 B14:C14">
    <cfRule type="expression" dxfId="0" priority="2">
      <formula>AND(DAY(B12)&gt;=1,DAY(B12)&lt;=15)</formula>
    </cfRule>
  </conditionalFormatting>
  <dataValidations count="8">
    <dataValidation allowBlank="1" showInputMessage="1" showErrorMessage="1" prompt="Automatisch ermittelter Wochentag" sqref="C3:H3" xr:uid="{00000000-0002-0000-0B00-000000000000}"/>
    <dataValidation allowBlank="1" showInputMessage="1" showErrorMessage="1" prompt="Monatskalender Dezember" sqref="A1" xr:uid="{00000000-0002-0000-0B00-000001000000}"/>
    <dataValidation allowBlank="1" showInputMessage="1" showErrorMessage="1" prompt="Das Jahr in dieser Zelle wird automatisch auf der Grundlage des im Januar-Arbeitsblatt eingegebenen Jahrs aktualisiert. Der Kalender unten weist Datumswerte für den Vor- und den Folgemonat in hellerer Schriftfarbe auf" sqref="B2:D2" xr:uid="{00000000-0002-0000-0B00-000002000000}"/>
    <dataValidation allowBlank="1" showInputMessage="1" showErrorMessage="1" prompt="Diese Zeile enthält die Namen der Wochentage für den Kalender. Diese Zelle enthält den Anfangstag der Woche. Um den Anfangstag zu ändern, wählen Sie in Zelle L5 auf dem Januar-Arbeitsblatt einen neuen Wochentag aus." sqref="B3" xr:uid="{00000000-0002-0000-0B00-000003000000}"/>
    <dataValidation allowBlank="1" showInputMessage="1" prompt="Geben Sie Monatsnotizen in der Zelle unten ein" sqref="D14:H14" xr:uid="{00000000-0002-0000-0B00-000004000000}"/>
    <dataValidation allowBlank="1" showInputMessage="1" prompt="Geben Sie in dieser Zelle Monatsnotizen ein" sqref="D15:H15" xr:uid="{00000000-0002-0000-0B00-000005000000}"/>
    <dataValidation allowBlank="1" showInputMessage="1" showErrorMessage="1" prompt="Diese Zeile und die Zeilen 7, 9, 11, 13 und 15 sind Zellen zur Eingabe der Tagesnotizen, die sich auf den Kalendertag in der Zelle darüber beziehen." sqref="B5" xr:uid="{00000000-0002-0000-0B00-000006000000}"/>
    <dataValidation allowBlank="1" showInputMessage="1" showErrorMessage="1" prompt="Diese Zeile und die Zeilen 6, 8, 10, 12 und 14 enthalten Kalendertage der Woche. Wenn diese Zelle nicht die Zahl &quot;1&quot; enthält, handelt es sich um einen Tag des Vormonats. Geben Sie Notizen in Zelle D15 ein." sqref="B4" xr:uid="{00000000-0002-0000-0B00-000007000000}"/>
  </dataValidations>
  <printOptions horizontalCentered="1"/>
  <pageMargins left="0.25" right="0.25" top="0.5" bottom="0.5" header="0.3" footer="0.3"/>
  <pageSetup paperSize="9" scale="99" orientation="landscape" r:id="rId1"/>
  <headerFooter differentFirst="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0" ma:contentTypeDescription="Create a new document." ma:contentTypeScope="" ma:versionID="e39e7e9e36de66d473ce04bb4ab2dbb8">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19dc5994665da46609c24125788630d8"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MediaServiceKeyPoints xmlns="71af3243-3dd4-4a8d-8c0d-dd76da1f02a5" xsi:nil="true"/>
  </documentManagement>
</p:properties>
</file>

<file path=customXml/itemProps1.xml><?xml version="1.0" encoding="utf-8"?>
<ds:datastoreItem xmlns:ds="http://schemas.openxmlformats.org/officeDocument/2006/customXml" ds:itemID="{9B8A745B-63BA-4F9A-A6E5-C457B3F40DFD}">
  <ds:schemaRefs>
    <ds:schemaRef ds:uri="http://schemas.microsoft.com/sharepoint/v3/contenttype/forms"/>
  </ds:schemaRefs>
</ds:datastoreItem>
</file>

<file path=customXml/itemProps2.xml><?xml version="1.0" encoding="utf-8"?>
<ds:datastoreItem xmlns:ds="http://schemas.openxmlformats.org/officeDocument/2006/customXml" ds:itemID="{CD1B5DC0-C7DA-4FC0-BFE2-1D1407D5E7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B20271-DBF4-4EBA-824D-0E74CCAA174D}">
  <ds:schemaRefs>
    <ds:schemaRef ds:uri="http://schemas.openxmlformats.org/package/2006/metadata/core-properties"/>
    <ds:schemaRef ds:uri="http://schemas.microsoft.com/office/2006/documentManagement/types"/>
    <ds:schemaRef ds:uri="http://schemas.microsoft.com/office/2006/metadata/properties"/>
    <ds:schemaRef ds:uri="http://purl.org/dc/elements/1.1/"/>
    <ds:schemaRef ds:uri="http://purl.org/dc/terms/"/>
    <ds:schemaRef ds:uri="http://www.w3.org/XML/1998/namespace"/>
    <ds:schemaRef ds:uri="http://purl.org/dc/dcmitype/"/>
    <ds:schemaRef ds:uri="16c05727-aa75-4e4a-9b5f-8a80a1165891"/>
    <ds:schemaRef ds:uri="http://schemas.microsoft.com/office/infopath/2007/PartnerControls"/>
    <ds:schemaRef ds:uri="71af3243-3dd4-4a8d-8c0d-dd76da1f02a5"/>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12</vt:i4>
      </vt:variant>
      <vt:variant>
        <vt:lpstr>Benannte Bereiche</vt:lpstr>
      </vt:variant>
      <vt:variant>
        <vt:i4>39</vt:i4>
      </vt:variant>
    </vt:vector>
  </HeadingPairs>
  <TitlesOfParts>
    <vt:vector size="51" baseType="lpstr">
      <vt:lpstr>Januar</vt:lpstr>
      <vt:lpstr>Februar</vt:lpstr>
      <vt:lpstr>März</vt:lpstr>
      <vt:lpstr>April</vt:lpstr>
      <vt:lpstr>Mai</vt:lpstr>
      <vt:lpstr>Juni</vt:lpstr>
      <vt:lpstr>Juli</vt:lpstr>
      <vt:lpstr>August</vt:lpstr>
      <vt:lpstr>September</vt:lpstr>
      <vt:lpstr>Oktober</vt:lpstr>
      <vt:lpstr>November</vt:lpstr>
      <vt:lpstr>Dezember</vt:lpstr>
      <vt:lpstr>April!Druckbereich</vt:lpstr>
      <vt:lpstr>August!Druckbereich</vt:lpstr>
      <vt:lpstr>Dezember!Druckbereich</vt:lpstr>
      <vt:lpstr>Februar!Druckbereich</vt:lpstr>
      <vt:lpstr>Januar!Druckbereich</vt:lpstr>
      <vt:lpstr>Juli!Druckbereich</vt:lpstr>
      <vt:lpstr>Juni!Druckbereich</vt:lpstr>
      <vt:lpstr>Mai!Druckbereich</vt:lpstr>
      <vt:lpstr>März!Druckbereich</vt:lpstr>
      <vt:lpstr>November!Druckbereich</vt:lpstr>
      <vt:lpstr>Oktober!Druckbereich</vt:lpstr>
      <vt:lpstr>September!Druckbereich</vt:lpstr>
      <vt:lpstr>KalenderJahr</vt:lpstr>
      <vt:lpstr>SpaltenTitelBereich1..H12.1</vt:lpstr>
      <vt:lpstr>SpaltenTitelBereich1..H12.10</vt:lpstr>
      <vt:lpstr>SpaltenTitelBereich1..H12.11</vt:lpstr>
      <vt:lpstr>SpaltenTitelBereich1..H12.12</vt:lpstr>
      <vt:lpstr>SpaltenTitelBereich1..H12.2</vt:lpstr>
      <vt:lpstr>SpaltenTitelBereich1..H12.3</vt:lpstr>
      <vt:lpstr>SpaltenTitelBereich1..H12.4</vt:lpstr>
      <vt:lpstr>SpaltenTitelBereich1..H12.5</vt:lpstr>
      <vt:lpstr>SpaltenTitelBereich1..H12.6</vt:lpstr>
      <vt:lpstr>SpaltenTitelBereich1..H12.7</vt:lpstr>
      <vt:lpstr>SpaltenTitelBereich1..H12.8</vt:lpstr>
      <vt:lpstr>SpaltenTitelBereich1..H12.9</vt:lpstr>
      <vt:lpstr>SpaltenTitelBereich2..C14.1</vt:lpstr>
      <vt:lpstr>SpaltenTitelBereich2..C14.10</vt:lpstr>
      <vt:lpstr>SpaltenTitelBereich2..C14.11</vt:lpstr>
      <vt:lpstr>SpaltenTitelBereich2..C14.12</vt:lpstr>
      <vt:lpstr>SpaltenTitelBereich2..C14.2</vt:lpstr>
      <vt:lpstr>SpaltenTitelBereich2..C14.3</vt:lpstr>
      <vt:lpstr>SpaltenTitelBereich2..C14.4</vt:lpstr>
      <vt:lpstr>SpaltenTitelBereich2..C14.5</vt:lpstr>
      <vt:lpstr>SpaltenTitelBereich2..C14.6</vt:lpstr>
      <vt:lpstr>SpaltenTitelBereich2..C14.7</vt:lpstr>
      <vt:lpstr>SpaltenTitelBereich2..C14.8</vt:lpstr>
      <vt:lpstr>SpaltenTitelBereich2..C14.9</vt:lpstr>
      <vt:lpstr>Wochenanfang</vt:lpstr>
      <vt:lpstr>ZeilenTitelBereich1..K3</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2018-10-01T01:21:37Z</dcterms:created>
  <dcterms:modified xsi:type="dcterms:W3CDTF">2025-10-24T18:27:45Z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